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eha\Hushållningssällskapet\Birgitta Larsson - Borgeby\Beställningsförsök 2020\Jordbruksverket\"/>
    </mc:Choice>
  </mc:AlternateContent>
  <xr:revisionPtr revIDLastSave="132" documentId="8_{0380CFCD-EB61-4A0B-A0BE-75488D82AAC0}" xr6:coauthVersionLast="44" xr6:coauthVersionMax="44" xr10:uidLastSave="{6E037AFD-542C-4325-BCDF-347A7EA62121}"/>
  <bookViews>
    <workbookView xWindow="-120" yWindow="-120" windowWidth="29040" windowHeight="15840" firstSheet="1" activeTab="5" xr2:uid="{00000000-000D-0000-FFFF-FFFF00000000}"/>
  </bookViews>
  <sheets>
    <sheet name="Blad2" sheetId="12" state="hidden" r:id="rId1"/>
    <sheet name="Instruktion" sheetId="7" r:id="rId2"/>
    <sheet name="Obeh 1" sheetId="1" r:id="rId3"/>
    <sheet name="Obeh 2" sheetId="2" r:id="rId4"/>
    <sheet name="Obeh 3" sheetId="8" r:id="rId5"/>
    <sheet name="Sprutjournal" sheetId="14" r:id="rId6"/>
    <sheet name="Samtliga graderingar" sheetId="13" r:id="rId7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13" i="13" l="1"/>
  <c r="Z16" i="13"/>
  <c r="X16" i="13"/>
  <c r="C40" i="12"/>
  <c r="H40" i="12"/>
  <c r="X14" i="13"/>
  <c r="I110" i="8"/>
  <c r="H110" i="8"/>
  <c r="G110" i="8"/>
  <c r="C24" i="12"/>
  <c r="H24" i="12"/>
  <c r="F110" i="8"/>
  <c r="I110" i="2"/>
  <c r="E16" i="12"/>
  <c r="J16" i="12"/>
  <c r="H110" i="2"/>
  <c r="G110" i="2"/>
  <c r="X12" i="13"/>
  <c r="F110" i="2"/>
  <c r="W12" i="13"/>
  <c r="N45" i="1"/>
  <c r="I110" i="1"/>
  <c r="Z11" i="13"/>
  <c r="H110" i="1"/>
  <c r="Y11" i="13"/>
  <c r="G110" i="1"/>
  <c r="C8" i="12"/>
  <c r="H8" i="12"/>
  <c r="F110" i="1"/>
  <c r="A65" i="2"/>
  <c r="A6" i="8"/>
  <c r="A57" i="8"/>
  <c r="A6" i="2"/>
  <c r="A57" i="2"/>
  <c r="A4" i="13"/>
  <c r="A57" i="1"/>
  <c r="A59" i="1"/>
  <c r="C4" i="13"/>
  <c r="F4" i="13"/>
  <c r="B28" i="1"/>
  <c r="B48" i="1"/>
  <c r="B29" i="1"/>
  <c r="B49" i="1"/>
  <c r="Y16" i="13"/>
  <c r="W16" i="13"/>
  <c r="Z15" i="13"/>
  <c r="Y15" i="13"/>
  <c r="W15" i="13"/>
  <c r="Z14" i="13"/>
  <c r="Y14" i="13"/>
  <c r="W14" i="13"/>
  <c r="Z13" i="13"/>
  <c r="Y13" i="13"/>
  <c r="W13" i="13"/>
  <c r="B16" i="13"/>
  <c r="B15" i="13"/>
  <c r="B14" i="13"/>
  <c r="B13" i="13"/>
  <c r="B12" i="13"/>
  <c r="A16" i="13"/>
  <c r="A15" i="13"/>
  <c r="A14" i="13"/>
  <c r="A12" i="13"/>
  <c r="A11" i="13"/>
  <c r="B11" i="13"/>
  <c r="W8" i="13"/>
  <c r="S16" i="13"/>
  <c r="U16" i="13"/>
  <c r="V16" i="13"/>
  <c r="O16" i="13"/>
  <c r="C46" i="12"/>
  <c r="H46" i="12"/>
  <c r="Q16" i="13"/>
  <c r="E46" i="12"/>
  <c r="J46" i="12"/>
  <c r="L16" i="13"/>
  <c r="M16" i="13"/>
  <c r="G16" i="13"/>
  <c r="J16" i="13"/>
  <c r="B43" i="12"/>
  <c r="G43" i="12"/>
  <c r="C43" i="12"/>
  <c r="H43" i="12"/>
  <c r="F16" i="13"/>
  <c r="N16" i="1"/>
  <c r="N36" i="1"/>
  <c r="N67" i="1"/>
  <c r="N87" i="1"/>
  <c r="F106" i="1"/>
  <c r="N17" i="1"/>
  <c r="N37" i="1"/>
  <c r="N68" i="1"/>
  <c r="N88" i="1"/>
  <c r="G106" i="1"/>
  <c r="N18" i="1"/>
  <c r="N38" i="1"/>
  <c r="N69" i="1"/>
  <c r="N89" i="1"/>
  <c r="H106" i="1"/>
  <c r="N19" i="1"/>
  <c r="N39" i="1"/>
  <c r="N70" i="1"/>
  <c r="N90" i="1"/>
  <c r="I106" i="1"/>
  <c r="N20" i="1"/>
  <c r="N40" i="1"/>
  <c r="N71" i="1"/>
  <c r="N91" i="1"/>
  <c r="F107" i="1"/>
  <c r="N21" i="1"/>
  <c r="N41" i="1"/>
  <c r="N72" i="1"/>
  <c r="N92" i="1"/>
  <c r="G107" i="1"/>
  <c r="N22" i="1"/>
  <c r="N42" i="1"/>
  <c r="N73" i="1"/>
  <c r="N93" i="1"/>
  <c r="N23" i="1"/>
  <c r="N43" i="1"/>
  <c r="N74" i="1"/>
  <c r="N94" i="1"/>
  <c r="I107" i="1"/>
  <c r="N24" i="1"/>
  <c r="N44" i="1"/>
  <c r="N75" i="1"/>
  <c r="N95" i="1"/>
  <c r="N25" i="1"/>
  <c r="N76" i="1"/>
  <c r="N96" i="1"/>
  <c r="N26" i="1"/>
  <c r="N46" i="1"/>
  <c r="N77" i="1"/>
  <c r="N97" i="1"/>
  <c r="N27" i="1"/>
  <c r="N47" i="1"/>
  <c r="N78" i="1"/>
  <c r="N98" i="1"/>
  <c r="N28" i="1"/>
  <c r="N48" i="1"/>
  <c r="N79" i="1"/>
  <c r="N99" i="1"/>
  <c r="N29" i="1"/>
  <c r="N49" i="1"/>
  <c r="N80" i="1"/>
  <c r="N100" i="1"/>
  <c r="N30" i="1"/>
  <c r="N50" i="1"/>
  <c r="N81" i="1"/>
  <c r="N101" i="1"/>
  <c r="N31" i="1"/>
  <c r="N51" i="1"/>
  <c r="N82" i="1"/>
  <c r="N102" i="1"/>
  <c r="B8" i="12"/>
  <c r="G8" i="12"/>
  <c r="X11" i="13"/>
  <c r="A2" i="12"/>
  <c r="L2" i="12"/>
  <c r="A1" i="12"/>
  <c r="L1" i="12"/>
  <c r="A48" i="12"/>
  <c r="A47" i="12"/>
  <c r="A46" i="12"/>
  <c r="A45" i="12"/>
  <c r="A44" i="12"/>
  <c r="A43" i="12"/>
  <c r="A42" i="12"/>
  <c r="L42" i="12"/>
  <c r="A41" i="12"/>
  <c r="L41" i="12"/>
  <c r="A40" i="12"/>
  <c r="A39" i="12"/>
  <c r="A38" i="12"/>
  <c r="A37" i="12"/>
  <c r="A36" i="12"/>
  <c r="A35" i="12"/>
  <c r="A34" i="12"/>
  <c r="L34" i="12"/>
  <c r="A33" i="12"/>
  <c r="L33" i="12"/>
  <c r="A32" i="12"/>
  <c r="A31" i="12"/>
  <c r="A30" i="12"/>
  <c r="A29" i="12"/>
  <c r="A28" i="12"/>
  <c r="A27" i="12"/>
  <c r="A26" i="12"/>
  <c r="L26" i="12"/>
  <c r="A25" i="12"/>
  <c r="L25" i="12"/>
  <c r="A24" i="12"/>
  <c r="A23" i="12"/>
  <c r="A22" i="12"/>
  <c r="A21" i="12"/>
  <c r="A20" i="12"/>
  <c r="A19" i="12"/>
  <c r="A18" i="12"/>
  <c r="L18" i="12"/>
  <c r="A17" i="12"/>
  <c r="L17" i="12"/>
  <c r="A16" i="12"/>
  <c r="A15" i="12"/>
  <c r="A14" i="12"/>
  <c r="A13" i="12"/>
  <c r="A12" i="12"/>
  <c r="A11" i="12"/>
  <c r="A10" i="12"/>
  <c r="L10" i="12"/>
  <c r="A9" i="12"/>
  <c r="L9" i="12"/>
  <c r="N12" i="1"/>
  <c r="N32" i="1"/>
  <c r="N63" i="1"/>
  <c r="N83" i="1"/>
  <c r="N13" i="1"/>
  <c r="N33" i="1"/>
  <c r="N64" i="1"/>
  <c r="N84" i="1"/>
  <c r="N14" i="1"/>
  <c r="N34" i="1"/>
  <c r="N65" i="1"/>
  <c r="N85" i="1"/>
  <c r="N15" i="1"/>
  <c r="N35" i="1"/>
  <c r="N66" i="1"/>
  <c r="N86" i="1"/>
  <c r="B25" i="1"/>
  <c r="B76" i="1"/>
  <c r="B21" i="1"/>
  <c r="B72" i="1"/>
  <c r="B17" i="1"/>
  <c r="B68" i="1"/>
  <c r="B13" i="1"/>
  <c r="C105" i="1"/>
  <c r="A3" i="12"/>
  <c r="C110" i="1"/>
  <c r="A8" i="12"/>
  <c r="B12" i="1"/>
  <c r="B105" i="1"/>
  <c r="C8" i="13"/>
  <c r="B48" i="12"/>
  <c r="G48" i="12"/>
  <c r="C48" i="12"/>
  <c r="H48" i="12"/>
  <c r="D48" i="12"/>
  <c r="I48" i="12"/>
  <c r="E48" i="12"/>
  <c r="J48" i="12"/>
  <c r="B39" i="12"/>
  <c r="G39" i="12"/>
  <c r="D15" i="13"/>
  <c r="F15" i="13"/>
  <c r="E36" i="12"/>
  <c r="J36" i="12"/>
  <c r="N15" i="13"/>
  <c r="R15" i="13"/>
  <c r="V15" i="13"/>
  <c r="B40" i="12"/>
  <c r="G40" i="12"/>
  <c r="D40" i="12"/>
  <c r="I40" i="12"/>
  <c r="E40" i="12"/>
  <c r="J40" i="12"/>
  <c r="E14" i="13"/>
  <c r="F14" i="13"/>
  <c r="G14" i="13"/>
  <c r="J14" i="13"/>
  <c r="K14" i="13"/>
  <c r="N14" i="13"/>
  <c r="T14" i="13"/>
  <c r="B27" i="12"/>
  <c r="G27" i="12"/>
  <c r="B32" i="12"/>
  <c r="G32" i="12"/>
  <c r="C32" i="12"/>
  <c r="H32" i="12"/>
  <c r="D32" i="12"/>
  <c r="I32" i="12"/>
  <c r="E32" i="12"/>
  <c r="J32" i="12"/>
  <c r="C3" i="8"/>
  <c r="B12" i="8"/>
  <c r="A8" i="8"/>
  <c r="A59" i="8"/>
  <c r="C8" i="8"/>
  <c r="C59" i="8"/>
  <c r="N12" i="8"/>
  <c r="N13" i="8"/>
  <c r="A14" i="8"/>
  <c r="N14" i="8"/>
  <c r="N15" i="8"/>
  <c r="N35" i="8"/>
  <c r="N66" i="8"/>
  <c r="N86" i="8"/>
  <c r="I105" i="8"/>
  <c r="F13" i="13"/>
  <c r="N16" i="8"/>
  <c r="N36" i="8"/>
  <c r="N67" i="8"/>
  <c r="N87" i="8"/>
  <c r="F106" i="8"/>
  <c r="B20" i="12"/>
  <c r="G20" i="12"/>
  <c r="N17" i="8"/>
  <c r="N37" i="8"/>
  <c r="N68" i="8"/>
  <c r="N88" i="8"/>
  <c r="G106" i="8"/>
  <c r="H13" i="13"/>
  <c r="N18" i="8"/>
  <c r="N38" i="8"/>
  <c r="N69" i="8"/>
  <c r="N89" i="8"/>
  <c r="H106" i="8"/>
  <c r="N19" i="8"/>
  <c r="N20" i="8"/>
  <c r="N21" i="8"/>
  <c r="N22" i="8"/>
  <c r="N42" i="8"/>
  <c r="N73" i="8"/>
  <c r="N93" i="8"/>
  <c r="H107" i="8"/>
  <c r="M13" i="13"/>
  <c r="N23" i="8"/>
  <c r="N24" i="8"/>
  <c r="N44" i="8"/>
  <c r="N75" i="8"/>
  <c r="N95" i="8"/>
  <c r="F108" i="8"/>
  <c r="N25" i="8"/>
  <c r="N45" i="8"/>
  <c r="N76" i="8"/>
  <c r="N96" i="8"/>
  <c r="G108" i="8"/>
  <c r="N26" i="8"/>
  <c r="N46" i="8"/>
  <c r="N77" i="8"/>
  <c r="N97" i="8"/>
  <c r="H108" i="8"/>
  <c r="Q13" i="13"/>
  <c r="N27" i="8"/>
  <c r="N47" i="8"/>
  <c r="N78" i="8"/>
  <c r="N98" i="8"/>
  <c r="I108" i="8"/>
  <c r="N28" i="8"/>
  <c r="N48" i="8"/>
  <c r="N79" i="8"/>
  <c r="N99" i="8"/>
  <c r="F109" i="8"/>
  <c r="N29" i="8"/>
  <c r="N49" i="8"/>
  <c r="N80" i="8"/>
  <c r="N100" i="8"/>
  <c r="G109" i="8"/>
  <c r="T13" i="13"/>
  <c r="N30" i="8"/>
  <c r="N50" i="8"/>
  <c r="N81" i="8"/>
  <c r="N101" i="8"/>
  <c r="H109" i="8"/>
  <c r="U13" i="13"/>
  <c r="N31" i="8"/>
  <c r="N51" i="8"/>
  <c r="N82" i="8"/>
  <c r="N102" i="8"/>
  <c r="I109" i="8"/>
  <c r="V13" i="13"/>
  <c r="N32" i="8"/>
  <c r="N33" i="8"/>
  <c r="A34" i="8"/>
  <c r="N34" i="8"/>
  <c r="N39" i="8"/>
  <c r="N40" i="8"/>
  <c r="N41" i="8"/>
  <c r="N43" i="8"/>
  <c r="F59" i="8"/>
  <c r="I59" i="8"/>
  <c r="M59" i="8"/>
  <c r="N63" i="8"/>
  <c r="N64" i="8"/>
  <c r="A65" i="8"/>
  <c r="N65" i="8"/>
  <c r="N70" i="8"/>
  <c r="N71" i="8"/>
  <c r="N72" i="8"/>
  <c r="N74" i="8"/>
  <c r="N83" i="8"/>
  <c r="N84" i="8"/>
  <c r="A85" i="8"/>
  <c r="N85" i="8"/>
  <c r="N90" i="8"/>
  <c r="N91" i="8"/>
  <c r="N92" i="8"/>
  <c r="N94" i="8"/>
  <c r="I106" i="8"/>
  <c r="J13" i="13"/>
  <c r="I107" i="8"/>
  <c r="N13" i="13"/>
  <c r="B24" i="12"/>
  <c r="G24" i="12"/>
  <c r="D24" i="12"/>
  <c r="I24" i="12"/>
  <c r="E24" i="12"/>
  <c r="J24" i="12"/>
  <c r="A85" i="2"/>
  <c r="A34" i="2"/>
  <c r="A14" i="2"/>
  <c r="C8" i="2"/>
  <c r="C59" i="2"/>
  <c r="A8" i="2"/>
  <c r="A59" i="2"/>
  <c r="M59" i="2"/>
  <c r="I59" i="2"/>
  <c r="F59" i="2"/>
  <c r="M59" i="1"/>
  <c r="I59" i="1"/>
  <c r="F59" i="1"/>
  <c r="C59" i="1"/>
  <c r="C3" i="2"/>
  <c r="B28" i="2"/>
  <c r="N12" i="2"/>
  <c r="N13" i="2"/>
  <c r="N14" i="2"/>
  <c r="N34" i="2"/>
  <c r="N65" i="2"/>
  <c r="N85" i="2"/>
  <c r="H105" i="2"/>
  <c r="D11" i="12"/>
  <c r="I11" i="1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5" i="2"/>
  <c r="N36" i="2"/>
  <c r="N37" i="2"/>
  <c r="N38" i="2"/>
  <c r="N39" i="2"/>
  <c r="N40" i="2"/>
  <c r="N41" i="2"/>
  <c r="N42" i="2"/>
  <c r="N43" i="2"/>
  <c r="N44" i="2"/>
  <c r="N45" i="2"/>
  <c r="N46" i="2"/>
  <c r="N47" i="2"/>
  <c r="N48" i="2"/>
  <c r="N49" i="2"/>
  <c r="N50" i="2"/>
  <c r="N51" i="2"/>
  <c r="N63" i="2"/>
  <c r="N64" i="2"/>
  <c r="N66" i="2"/>
  <c r="N67" i="2"/>
  <c r="N68" i="2"/>
  <c r="N69" i="2"/>
  <c r="N89" i="2"/>
  <c r="H106" i="2"/>
  <c r="D12" i="12"/>
  <c r="I12" i="12"/>
  <c r="N70" i="2"/>
  <c r="N71" i="2"/>
  <c r="N72" i="2"/>
  <c r="N73" i="2"/>
  <c r="N74" i="2"/>
  <c r="N75" i="2"/>
  <c r="N76" i="2"/>
  <c r="N77" i="2"/>
  <c r="N78" i="2"/>
  <c r="N79" i="2"/>
  <c r="N80" i="2"/>
  <c r="N81" i="2"/>
  <c r="N82" i="2"/>
  <c r="N83" i="2"/>
  <c r="N84" i="2"/>
  <c r="N86" i="2"/>
  <c r="N87" i="2"/>
  <c r="N88" i="2"/>
  <c r="N90" i="2"/>
  <c r="N91" i="2"/>
  <c r="N92" i="2"/>
  <c r="N93" i="2"/>
  <c r="N94" i="2"/>
  <c r="N95" i="2"/>
  <c r="N96" i="2"/>
  <c r="N97" i="2"/>
  <c r="N98" i="2"/>
  <c r="N99" i="2"/>
  <c r="N100" i="2"/>
  <c r="N101" i="2"/>
  <c r="N102" i="2"/>
  <c r="F108" i="2"/>
  <c r="B14" i="12"/>
  <c r="G14" i="12"/>
  <c r="B16" i="12"/>
  <c r="G16" i="12"/>
  <c r="C16" i="12"/>
  <c r="H16" i="12"/>
  <c r="D16" i="12"/>
  <c r="I16" i="12"/>
  <c r="B16" i="1"/>
  <c r="B36" i="1"/>
  <c r="B20" i="1"/>
  <c r="B40" i="1"/>
  <c r="B24" i="1"/>
  <c r="B75" i="1"/>
  <c r="Y12" i="13"/>
  <c r="D8" i="12"/>
  <c r="I8" i="12"/>
  <c r="W11" i="13"/>
  <c r="C15" i="13"/>
  <c r="L14" i="13"/>
  <c r="H105" i="8"/>
  <c r="E13" i="13"/>
  <c r="C28" i="12"/>
  <c r="H28" i="12"/>
  <c r="D29" i="12"/>
  <c r="I29" i="12"/>
  <c r="Q15" i="13"/>
  <c r="M15" i="13"/>
  <c r="I15" i="13"/>
  <c r="D35" i="12"/>
  <c r="I35" i="12"/>
  <c r="S15" i="13"/>
  <c r="D44" i="12"/>
  <c r="I44" i="12"/>
  <c r="H16" i="13"/>
  <c r="T16" i="13"/>
  <c r="K16" i="13"/>
  <c r="B45" i="12"/>
  <c r="G45" i="12"/>
  <c r="C31" i="12"/>
  <c r="H31" i="12"/>
  <c r="E20" i="12"/>
  <c r="J20" i="12"/>
  <c r="C45" i="12"/>
  <c r="H45" i="12"/>
  <c r="H14" i="13"/>
  <c r="D45" i="12"/>
  <c r="I45" i="12"/>
  <c r="E44" i="12"/>
  <c r="J44" i="12"/>
  <c r="B44" i="12"/>
  <c r="G44" i="12"/>
  <c r="B37" i="12"/>
  <c r="G37" i="12"/>
  <c r="K15" i="13"/>
  <c r="R13" i="13"/>
  <c r="E22" i="12"/>
  <c r="J22" i="12"/>
  <c r="B46" i="12"/>
  <c r="G46" i="12"/>
  <c r="D38" i="12"/>
  <c r="I38" i="12"/>
  <c r="B47" i="12"/>
  <c r="G47" i="12"/>
  <c r="D37" i="12"/>
  <c r="I37" i="12"/>
  <c r="L40" i="12"/>
  <c r="C47" i="12"/>
  <c r="H47" i="12"/>
  <c r="D47" i="12"/>
  <c r="I47" i="12"/>
  <c r="I108" i="2"/>
  <c r="R12" i="13"/>
  <c r="G105" i="1"/>
  <c r="D11" i="13"/>
  <c r="P13" i="13"/>
  <c r="C22" i="12"/>
  <c r="H22" i="12"/>
  <c r="T15" i="13"/>
  <c r="C39" i="12"/>
  <c r="H39" i="12"/>
  <c r="P15" i="13"/>
  <c r="C38" i="12"/>
  <c r="H38" i="12"/>
  <c r="C37" i="12"/>
  <c r="H37" i="12"/>
  <c r="L15" i="13"/>
  <c r="H15" i="13"/>
  <c r="C36" i="12"/>
  <c r="H36" i="12"/>
  <c r="E16" i="13"/>
  <c r="D43" i="12"/>
  <c r="I43" i="12"/>
  <c r="E43" i="12"/>
  <c r="J43" i="12"/>
  <c r="L43" i="12"/>
  <c r="B35" i="12"/>
  <c r="G35" i="12"/>
  <c r="C29" i="12"/>
  <c r="H29" i="12"/>
  <c r="X13" i="13"/>
  <c r="X15" i="13"/>
  <c r="C16" i="13"/>
  <c r="D36" i="12"/>
  <c r="I36" i="12"/>
  <c r="C44" i="12"/>
  <c r="H44" i="12"/>
  <c r="L44" i="12"/>
  <c r="D19" i="12"/>
  <c r="I19" i="12"/>
  <c r="F108" i="1"/>
  <c r="B6" i="12"/>
  <c r="G6" i="12"/>
  <c r="I13" i="13"/>
  <c r="D20" i="12"/>
  <c r="I20" i="12"/>
  <c r="D14" i="13"/>
  <c r="C27" i="12"/>
  <c r="H27" i="12"/>
  <c r="U15" i="13"/>
  <c r="D39" i="12"/>
  <c r="I39" i="12"/>
  <c r="D46" i="12"/>
  <c r="I46" i="12"/>
  <c r="P16" i="13"/>
  <c r="V14" i="13"/>
  <c r="E31" i="12"/>
  <c r="J31" i="12"/>
  <c r="L24" i="12"/>
  <c r="L46" i="12"/>
  <c r="L32" i="12"/>
  <c r="D28" i="12"/>
  <c r="I28" i="12"/>
  <c r="I14" i="13"/>
  <c r="B38" i="12"/>
  <c r="G38" i="12"/>
  <c r="O15" i="13"/>
  <c r="G15" i="13"/>
  <c r="B36" i="12"/>
  <c r="G36" i="12"/>
  <c r="L36" i="12"/>
  <c r="L48" i="12"/>
  <c r="D27" i="12"/>
  <c r="I27" i="12"/>
  <c r="E47" i="12"/>
  <c r="J47" i="12"/>
  <c r="L47" i="12"/>
  <c r="E45" i="12"/>
  <c r="J45" i="12"/>
  <c r="L45" i="12"/>
  <c r="N16" i="13"/>
  <c r="E35" i="12"/>
  <c r="J35" i="12"/>
  <c r="E15" i="13"/>
  <c r="E29" i="12"/>
  <c r="J29" i="12"/>
  <c r="D16" i="13"/>
  <c r="I16" i="13"/>
  <c r="E21" i="12"/>
  <c r="J21" i="12"/>
  <c r="C23" i="12"/>
  <c r="H23" i="12"/>
  <c r="E28" i="12"/>
  <c r="J28" i="12"/>
  <c r="C35" i="12"/>
  <c r="H35" i="12"/>
  <c r="L35" i="12"/>
  <c r="E38" i="12"/>
  <c r="J38" i="12"/>
  <c r="E39" i="12"/>
  <c r="J39" i="12"/>
  <c r="J15" i="13"/>
  <c r="R16" i="13"/>
  <c r="L16" i="12"/>
  <c r="E23" i="12"/>
  <c r="J23" i="12"/>
  <c r="E19" i="12"/>
  <c r="J19" i="12"/>
  <c r="B28" i="12"/>
  <c r="G28" i="12"/>
  <c r="E37" i="12"/>
  <c r="J37" i="12"/>
  <c r="L37" i="12"/>
  <c r="E8" i="12"/>
  <c r="J8" i="12"/>
  <c r="L8" i="12"/>
  <c r="C20" i="12"/>
  <c r="H20" i="12"/>
  <c r="L20" i="12"/>
  <c r="S13" i="13"/>
  <c r="B23" i="12"/>
  <c r="G23" i="12"/>
  <c r="B22" i="12"/>
  <c r="G22" i="12"/>
  <c r="O13" i="13"/>
  <c r="D23" i="12"/>
  <c r="I23" i="12"/>
  <c r="D22" i="12"/>
  <c r="I22" i="12"/>
  <c r="D21" i="12"/>
  <c r="I21" i="12"/>
  <c r="G13" i="13"/>
  <c r="G107" i="8"/>
  <c r="L13" i="13"/>
  <c r="F107" i="8"/>
  <c r="K13" i="13"/>
  <c r="G105" i="8"/>
  <c r="C19" i="12"/>
  <c r="H19" i="12"/>
  <c r="F105" i="8"/>
  <c r="C13" i="13"/>
  <c r="B29" i="12"/>
  <c r="G29" i="12"/>
  <c r="M14" i="13"/>
  <c r="S14" i="13"/>
  <c r="B31" i="12"/>
  <c r="G31" i="12"/>
  <c r="D31" i="12"/>
  <c r="I31" i="12"/>
  <c r="U14" i="13"/>
  <c r="E27" i="12"/>
  <c r="J27" i="12"/>
  <c r="C14" i="13"/>
  <c r="H107" i="1"/>
  <c r="M11" i="13"/>
  <c r="B80" i="1"/>
  <c r="B100" i="1"/>
  <c r="R14" i="13"/>
  <c r="D30" i="12"/>
  <c r="I30" i="12"/>
  <c r="C30" i="12"/>
  <c r="H30" i="12"/>
  <c r="O14" i="13"/>
  <c r="H107" i="2"/>
  <c r="M12" i="13"/>
  <c r="H109" i="1"/>
  <c r="U11" i="13"/>
  <c r="F109" i="1"/>
  <c r="S11" i="13"/>
  <c r="I109" i="1"/>
  <c r="V11" i="13"/>
  <c r="G109" i="1"/>
  <c r="T11" i="13"/>
  <c r="H105" i="1"/>
  <c r="E11" i="13"/>
  <c r="I105" i="1"/>
  <c r="F11" i="13"/>
  <c r="F105" i="1"/>
  <c r="C11" i="13"/>
  <c r="H108" i="1"/>
  <c r="D6" i="12"/>
  <c r="I6" i="12"/>
  <c r="E5" i="12"/>
  <c r="J5" i="12"/>
  <c r="N11" i="13"/>
  <c r="K11" i="13"/>
  <c r="B5" i="12"/>
  <c r="G5" i="12"/>
  <c r="C5" i="12"/>
  <c r="H5" i="12"/>
  <c r="L11" i="13"/>
  <c r="D4" i="12"/>
  <c r="I4" i="12"/>
  <c r="I11" i="13"/>
  <c r="B4" i="12"/>
  <c r="G4" i="12"/>
  <c r="G11" i="13"/>
  <c r="J11" i="13"/>
  <c r="E4" i="12"/>
  <c r="J4" i="12"/>
  <c r="C4" i="12"/>
  <c r="H4" i="12"/>
  <c r="H11" i="13"/>
  <c r="C3" i="12"/>
  <c r="H3" i="12"/>
  <c r="B16" i="2"/>
  <c r="B33" i="1"/>
  <c r="B16" i="8"/>
  <c r="B36" i="8"/>
  <c r="B24" i="2"/>
  <c r="B44" i="2"/>
  <c r="B71" i="1"/>
  <c r="B91" i="1"/>
  <c r="I109" i="2"/>
  <c r="E15" i="12"/>
  <c r="J15" i="12"/>
  <c r="F109" i="2"/>
  <c r="S12" i="13"/>
  <c r="O12" i="13"/>
  <c r="I106" i="2"/>
  <c r="J12" i="13"/>
  <c r="G106" i="2"/>
  <c r="H12" i="13"/>
  <c r="I105" i="2"/>
  <c r="F12" i="13"/>
  <c r="H109" i="2"/>
  <c r="D15" i="12"/>
  <c r="I15" i="12"/>
  <c r="G109" i="2"/>
  <c r="C15" i="12"/>
  <c r="H15" i="12"/>
  <c r="H108" i="2"/>
  <c r="D14" i="12"/>
  <c r="I14" i="12"/>
  <c r="G108" i="2"/>
  <c r="C14" i="12"/>
  <c r="H14" i="12"/>
  <c r="I12" i="13"/>
  <c r="F106" i="2"/>
  <c r="G12" i="13"/>
  <c r="F105" i="2"/>
  <c r="B11" i="12"/>
  <c r="G11" i="12"/>
  <c r="G105" i="2"/>
  <c r="D12" i="13"/>
  <c r="E12" i="13"/>
  <c r="G107" i="2"/>
  <c r="L12" i="13"/>
  <c r="I107" i="2"/>
  <c r="E13" i="12"/>
  <c r="J13" i="12"/>
  <c r="F107" i="2"/>
  <c r="K12" i="13"/>
  <c r="Z12" i="13"/>
  <c r="B25" i="8"/>
  <c r="B45" i="8"/>
  <c r="I108" i="1"/>
  <c r="E6" i="12"/>
  <c r="J6" i="12"/>
  <c r="B17" i="8"/>
  <c r="B68" i="8"/>
  <c r="B88" i="8"/>
  <c r="B29" i="8"/>
  <c r="B13" i="8"/>
  <c r="B33" i="8"/>
  <c r="B64" i="1"/>
  <c r="B84" i="1"/>
  <c r="B29" i="2"/>
  <c r="B21" i="8"/>
  <c r="B63" i="1"/>
  <c r="B83" i="1"/>
  <c r="B28" i="8"/>
  <c r="B20" i="8"/>
  <c r="B24" i="8"/>
  <c r="B44" i="8"/>
  <c r="G108" i="1"/>
  <c r="P11" i="13"/>
  <c r="B67" i="1"/>
  <c r="B13" i="2"/>
  <c r="B37" i="1"/>
  <c r="B32" i="1"/>
  <c r="B45" i="1"/>
  <c r="B17" i="2"/>
  <c r="B79" i="1"/>
  <c r="B20" i="2"/>
  <c r="B21" i="2"/>
  <c r="B12" i="2"/>
  <c r="B44" i="1"/>
  <c r="B25" i="2"/>
  <c r="B41" i="1"/>
  <c r="B108" i="1"/>
  <c r="O8" i="13"/>
  <c r="B95" i="1"/>
  <c r="B96" i="1"/>
  <c r="C108" i="1"/>
  <c r="A6" i="12"/>
  <c r="B79" i="2"/>
  <c r="B48" i="2"/>
  <c r="B88" i="1"/>
  <c r="C106" i="1"/>
  <c r="A4" i="12"/>
  <c r="B105" i="8"/>
  <c r="B63" i="8"/>
  <c r="B83" i="8"/>
  <c r="B32" i="8"/>
  <c r="C107" i="1"/>
  <c r="A5" i="12"/>
  <c r="B92" i="1"/>
  <c r="U12" i="13"/>
  <c r="E14" i="12"/>
  <c r="J14" i="12"/>
  <c r="L14" i="12"/>
  <c r="L29" i="12"/>
  <c r="L39" i="12"/>
  <c r="C109" i="1"/>
  <c r="A7" i="12"/>
  <c r="B107" i="1"/>
  <c r="K8" i="13"/>
  <c r="D5" i="12"/>
  <c r="I5" i="12"/>
  <c r="L27" i="12"/>
  <c r="L28" i="12"/>
  <c r="O11" i="13"/>
  <c r="B3" i="12"/>
  <c r="G3" i="12"/>
  <c r="L38" i="12"/>
  <c r="L22" i="12"/>
  <c r="L23" i="12"/>
  <c r="C21" i="12"/>
  <c r="H21" i="12"/>
  <c r="B21" i="12"/>
  <c r="G21" i="12"/>
  <c r="D13" i="13"/>
  <c r="B19" i="12"/>
  <c r="G19" i="12"/>
  <c r="L19" i="12"/>
  <c r="L31" i="12"/>
  <c r="B37" i="8"/>
  <c r="B75" i="2"/>
  <c r="B108" i="2"/>
  <c r="E30" i="12"/>
  <c r="J30" i="12"/>
  <c r="Q14" i="13"/>
  <c r="P14" i="13"/>
  <c r="B30" i="12"/>
  <c r="G30" i="12"/>
  <c r="C11" i="12"/>
  <c r="H11" i="12"/>
  <c r="E11" i="12"/>
  <c r="J11" i="12"/>
  <c r="N12" i="13"/>
  <c r="B15" i="12"/>
  <c r="G15" i="12"/>
  <c r="L15" i="12"/>
  <c r="D13" i="12"/>
  <c r="I13" i="12"/>
  <c r="C12" i="13"/>
  <c r="V12" i="13"/>
  <c r="Q11" i="13"/>
  <c r="D7" i="12"/>
  <c r="I7" i="12"/>
  <c r="C7" i="12"/>
  <c r="H7" i="12"/>
  <c r="B7" i="12"/>
  <c r="G7" i="12"/>
  <c r="E3" i="12"/>
  <c r="J3" i="12"/>
  <c r="D3" i="12"/>
  <c r="I3" i="12"/>
  <c r="E7" i="12"/>
  <c r="J7" i="12"/>
  <c r="C6" i="12"/>
  <c r="H6" i="12"/>
  <c r="L6" i="12"/>
  <c r="L4" i="12"/>
  <c r="L5" i="12"/>
  <c r="B67" i="8"/>
  <c r="B64" i="8"/>
  <c r="B84" i="8"/>
  <c r="B36" i="2"/>
  <c r="B67" i="2"/>
  <c r="T12" i="13"/>
  <c r="B12" i="12"/>
  <c r="G12" i="12"/>
  <c r="C12" i="12"/>
  <c r="H12" i="12"/>
  <c r="P12" i="13"/>
  <c r="E12" i="12"/>
  <c r="J12" i="12"/>
  <c r="Q12" i="13"/>
  <c r="C13" i="12"/>
  <c r="H13" i="12"/>
  <c r="B13" i="12"/>
  <c r="G13" i="12"/>
  <c r="B76" i="8"/>
  <c r="B96" i="8"/>
  <c r="R11" i="13"/>
  <c r="B41" i="8"/>
  <c r="B72" i="8"/>
  <c r="B92" i="8"/>
  <c r="B49" i="2"/>
  <c r="B80" i="2"/>
  <c r="B100" i="2"/>
  <c r="B48" i="8"/>
  <c r="B79" i="8"/>
  <c r="B80" i="8"/>
  <c r="B100" i="8"/>
  <c r="B49" i="8"/>
  <c r="B75" i="8"/>
  <c r="B108" i="8"/>
  <c r="B40" i="8"/>
  <c r="B71" i="8"/>
  <c r="B99" i="1"/>
  <c r="B109" i="1"/>
  <c r="S8" i="13"/>
  <c r="B64" i="2"/>
  <c r="B84" i="2"/>
  <c r="B33" i="2"/>
  <c r="B68" i="2"/>
  <c r="B88" i="2"/>
  <c r="B37" i="2"/>
  <c r="B87" i="1"/>
  <c r="B106" i="1"/>
  <c r="G8" i="13"/>
  <c r="B71" i="2"/>
  <c r="B40" i="2"/>
  <c r="B76" i="2"/>
  <c r="B96" i="2"/>
  <c r="B45" i="2"/>
  <c r="B63" i="2"/>
  <c r="B83" i="2"/>
  <c r="B105" i="2"/>
  <c r="B32" i="2"/>
  <c r="B72" i="2"/>
  <c r="B92" i="2"/>
  <c r="B41" i="2"/>
  <c r="B109" i="2"/>
  <c r="B99" i="2"/>
  <c r="B95" i="8"/>
  <c r="B95" i="2"/>
  <c r="L21" i="12"/>
  <c r="L3" i="12"/>
  <c r="L30" i="12"/>
  <c r="L11" i="12"/>
  <c r="L7" i="12"/>
  <c r="B87" i="2"/>
  <c r="B106" i="2"/>
  <c r="B87" i="8"/>
  <c r="B106" i="8"/>
  <c r="L12" i="12"/>
  <c r="L13" i="12"/>
  <c r="B107" i="8"/>
  <c r="B91" i="8"/>
  <c r="B99" i="8"/>
  <c r="B109" i="8"/>
  <c r="B107" i="2"/>
  <c r="B91" i="2"/>
</calcChain>
</file>

<file path=xl/sharedStrings.xml><?xml version="1.0" encoding="utf-8"?>
<sst xmlns="http://schemas.openxmlformats.org/spreadsheetml/2006/main" count="1087" uniqueCount="314">
  <si>
    <t>Graderingsprotokoll , obehandlad ruta</t>
  </si>
  <si>
    <t>Sidan 1</t>
  </si>
  <si>
    <t>ADB:nr</t>
  </si>
  <si>
    <t>Försöksnr</t>
  </si>
  <si>
    <t>Utv.stad. BBCH</t>
  </si>
  <si>
    <t>Datum</t>
  </si>
  <si>
    <t>Signatur</t>
  </si>
  <si>
    <t>Angrepp per blad %, yta</t>
  </si>
  <si>
    <t>Sjukdom</t>
  </si>
  <si>
    <t>Blad-</t>
  </si>
  <si>
    <t>blad nr</t>
  </si>
  <si>
    <t>antal</t>
  </si>
  <si>
    <t>nivå</t>
  </si>
  <si>
    <t>Medel</t>
  </si>
  <si>
    <t>vissna</t>
  </si>
  <si>
    <t>Block I</t>
  </si>
  <si>
    <t>Vete</t>
  </si>
  <si>
    <t>ERYSGR</t>
  </si>
  <si>
    <t>Mjöldagg</t>
  </si>
  <si>
    <t>Ruta nr</t>
  </si>
  <si>
    <t>PUCCRE</t>
  </si>
  <si>
    <t>Brunrost</t>
  </si>
  <si>
    <t>PUCCST</t>
  </si>
  <si>
    <t>Gulrost</t>
  </si>
  <si>
    <t>SEPTTR</t>
  </si>
  <si>
    <t>Svartpricksjuka</t>
  </si>
  <si>
    <t>PYRNTR</t>
  </si>
  <si>
    <t>DTR</t>
  </si>
  <si>
    <t>Råg</t>
  </si>
  <si>
    <t>RHYNSE</t>
  </si>
  <si>
    <t>Sköldfläcksjuka</t>
  </si>
  <si>
    <t xml:space="preserve">  </t>
  </si>
  <si>
    <t>Korn</t>
  </si>
  <si>
    <t>PUCCHD</t>
  </si>
  <si>
    <t>Kornrost</t>
  </si>
  <si>
    <t>PYRNTE</t>
  </si>
  <si>
    <t>Bladfläcksjuka</t>
  </si>
  <si>
    <t>Havre</t>
  </si>
  <si>
    <t>PUCCCA</t>
  </si>
  <si>
    <t>Kronrost</t>
  </si>
  <si>
    <t>PYRNAV</t>
  </si>
  <si>
    <t>PSEUSY</t>
  </si>
  <si>
    <t>Bladbakterios</t>
  </si>
  <si>
    <t>Block II</t>
  </si>
  <si>
    <t>Sidan 2</t>
  </si>
  <si>
    <t>Block III</t>
  </si>
  <si>
    <t>Block IV</t>
  </si>
  <si>
    <t>Medeltal 4 block</t>
  </si>
  <si>
    <t>Bladnivå</t>
  </si>
  <si>
    <t>% angrepp</t>
  </si>
  <si>
    <t>Andel vissna</t>
  </si>
  <si>
    <t>Rågvete</t>
  </si>
  <si>
    <t>Välj gröda:</t>
  </si>
  <si>
    <t>Vårkorn</t>
  </si>
  <si>
    <t>Höstkorn</t>
  </si>
  <si>
    <t>Endast 1 fil per försök!</t>
  </si>
  <si>
    <t>I fliken Obeh 1 väljer du först vilken gröda som ska graderas.</t>
  </si>
  <si>
    <t>samt vilka rutor som är obehandlade.</t>
  </si>
  <si>
    <t>Sjukdomarna kommer fram automatiskt</t>
  </si>
  <si>
    <t>Skriv ut flikarna på papper om ni använder pappersvarianten vid</t>
  </si>
  <si>
    <t>graderingarna!</t>
  </si>
  <si>
    <t>Gradera!</t>
  </si>
  <si>
    <t>Skriv in graderingarna i denna fil i den ordning som graderingarna utfördes</t>
  </si>
  <si>
    <t>Första graderingen = Obeh 1, andra = Obeh 2 osv.</t>
  </si>
  <si>
    <t>Klart!</t>
  </si>
  <si>
    <t>Höstvete</t>
  </si>
  <si>
    <t>Vårvete</t>
  </si>
  <si>
    <t>Blad 1</t>
  </si>
  <si>
    <t>Blad 2</t>
  </si>
  <si>
    <t>Blad 3</t>
  </si>
  <si>
    <t>Blad 4</t>
  </si>
  <si>
    <t>Blad</t>
  </si>
  <si>
    <t>Plan:nr</t>
  </si>
  <si>
    <t xml:space="preserve">Utv.stad. </t>
  </si>
  <si>
    <t>BBCH</t>
  </si>
  <si>
    <t>Angrepp per blad, % yta</t>
  </si>
  <si>
    <t>Ramularia</t>
  </si>
  <si>
    <t>RAMUCC</t>
  </si>
  <si>
    <t>Brunfläcksjuka</t>
  </si>
  <si>
    <t>Brnfläcksjuka</t>
  </si>
  <si>
    <t>I fliken Obeh1 skriver du in Plan-nr, ADB-nr och försöksnr</t>
  </si>
  <si>
    <t>Svampgradering i obehandlad ruta "A-rute gradering" (10 blad/bladnivå och ruta)</t>
  </si>
  <si>
    <r>
      <t xml:space="preserve">Spara filen som ADBnr-Obeh rutor t ex </t>
    </r>
    <r>
      <rPr>
        <sz val="12"/>
        <color indexed="10"/>
        <rFont val="Arial"/>
        <family val="2"/>
      </rPr>
      <t>152001</t>
    </r>
    <r>
      <rPr>
        <b/>
        <sz val="12"/>
        <color indexed="10"/>
        <rFont val="Arial"/>
        <family val="2"/>
      </rPr>
      <t>-Obeh rutor</t>
    </r>
  </si>
  <si>
    <t>Finns inga angrepp, skriv 0. Det är viktigt att ni fyller i för samtliga sjukdomar</t>
  </si>
  <si>
    <t>så att det klart framgår att ni har kontollerat om sjukdomen finns eller inte finns.</t>
  </si>
  <si>
    <t>SE EXEMPEL NEDAN</t>
  </si>
  <si>
    <t>Graderingsprotokoll, obehandlad ruta</t>
  </si>
  <si>
    <t>L9-10??-2015</t>
  </si>
  <si>
    <t>15?????</t>
  </si>
  <si>
    <t>LB-???-2015</t>
  </si>
  <si>
    <t>AB</t>
  </si>
  <si>
    <t>HS20094</t>
  </si>
  <si>
    <t>HH</t>
  </si>
  <si>
    <t>2020-05-20</t>
  </si>
  <si>
    <t>ADB-nr</t>
  </si>
  <si>
    <t>Serie</t>
  </si>
  <si>
    <t>Spruttillfälle:</t>
  </si>
  <si>
    <t>HS-Konsult</t>
  </si>
  <si>
    <t>HS-Agri</t>
  </si>
  <si>
    <t>Skaraborg</t>
  </si>
  <si>
    <t>Sjuhärad</t>
  </si>
  <si>
    <t>Gotland</t>
  </si>
  <si>
    <t>Halland</t>
  </si>
  <si>
    <t>Kristianstad</t>
  </si>
  <si>
    <t>Malmöhus</t>
  </si>
  <si>
    <t>Euro-Res-20</t>
  </si>
  <si>
    <t/>
  </si>
  <si>
    <t>E Agrotop</t>
  </si>
  <si>
    <t>E Speedy</t>
  </si>
  <si>
    <t>E Ströby</t>
  </si>
  <si>
    <t>H Sprumo</t>
  </si>
  <si>
    <t>X Välj spruta</t>
  </si>
  <si>
    <t>Patrull</t>
  </si>
  <si>
    <t>HSKon-50 ABC</t>
  </si>
  <si>
    <t>HSKon-51 T</t>
  </si>
  <si>
    <t>HSKon-52 U</t>
  </si>
  <si>
    <t>HSKon-53 U</t>
  </si>
  <si>
    <t>HSKon-54 W</t>
  </si>
  <si>
    <t>HSKon-55 U</t>
  </si>
  <si>
    <t>HSK-56 U</t>
  </si>
  <si>
    <t>R Speedy</t>
  </si>
  <si>
    <t>R Sprumo2</t>
  </si>
  <si>
    <t>I Agrotop</t>
  </si>
  <si>
    <t>N Honda</t>
  </si>
  <si>
    <t>L Kst Agrotop1</t>
  </si>
  <si>
    <t>L Kst Agrotop2</t>
  </si>
  <si>
    <t>L Kst Hardy</t>
  </si>
  <si>
    <t>L Kst Potato</t>
  </si>
  <si>
    <t>L Sby Agrotop1</t>
  </si>
  <si>
    <t>M Bo Moteska</t>
  </si>
  <si>
    <t>M To Speedy</t>
  </si>
  <si>
    <t>Datum år-mån-dag ex 2011-05-11</t>
  </si>
  <si>
    <t>Agrotop</t>
  </si>
  <si>
    <t>Speedy 2500</t>
  </si>
  <si>
    <t>Strøby 1 E30</t>
  </si>
  <si>
    <t>Sprumo</t>
  </si>
  <si>
    <t xml:space="preserve"> </t>
  </si>
  <si>
    <t>Namn</t>
  </si>
  <si>
    <t>Sprumo -87</t>
  </si>
  <si>
    <t>Brunnby1</t>
  </si>
  <si>
    <t>Brunnby2</t>
  </si>
  <si>
    <t>Speedy2500</t>
  </si>
  <si>
    <t>Sprumo 2</t>
  </si>
  <si>
    <t>Agritop</t>
  </si>
  <si>
    <t>Honda Ajo</t>
  </si>
  <si>
    <t>Agrotop1</t>
  </si>
  <si>
    <t>Agrotop2</t>
  </si>
  <si>
    <t>Hardi HYA800</t>
  </si>
  <si>
    <t>Potato spray</t>
  </si>
  <si>
    <t>Agrotop 1</t>
  </si>
  <si>
    <t>Moteska</t>
  </si>
  <si>
    <t>Tid, t ex 7:45  │  8:35</t>
  </si>
  <si>
    <t>12:45</t>
  </si>
  <si>
    <t>13:30</t>
  </si>
  <si>
    <t>15:00</t>
  </si>
  <si>
    <t>16:00</t>
  </si>
  <si>
    <t>14:00</t>
  </si>
  <si>
    <t>14:15</t>
  </si>
  <si>
    <t>SPRBIC</t>
  </si>
  <si>
    <t>SPRELE</t>
  </si>
  <si>
    <t>SPRPNE</t>
  </si>
  <si>
    <t>Typ</t>
  </si>
  <si>
    <t>SPRSLF</t>
  </si>
  <si>
    <t>SPAIBL</t>
  </si>
  <si>
    <t>AIBLSP</t>
  </si>
  <si>
    <t>TRMOSP</t>
  </si>
  <si>
    <t>SPTRMO</t>
  </si>
  <si>
    <t>SPCODR</t>
  </si>
  <si>
    <t>Sprutning av (signatur)</t>
  </si>
  <si>
    <t>Hoj</t>
  </si>
  <si>
    <t>AM</t>
  </si>
  <si>
    <t>Tryck</t>
  </si>
  <si>
    <t>Behandlade försöksled (ex  2-7,10)</t>
  </si>
  <si>
    <t>8-9</t>
  </si>
  <si>
    <t>2-7</t>
  </si>
  <si>
    <t>8,9</t>
  </si>
  <si>
    <t>Hardi</t>
  </si>
  <si>
    <t>Munstycken</t>
  </si>
  <si>
    <t>Teejet</t>
  </si>
  <si>
    <t>Teejet DG</t>
  </si>
  <si>
    <t>Lurmark</t>
  </si>
  <si>
    <t>Hardi ISO</t>
  </si>
  <si>
    <t>Sprutans namn och märkning</t>
  </si>
  <si>
    <t>LD02-110</t>
  </si>
  <si>
    <t>LD 02-110</t>
  </si>
  <si>
    <t>LD015-110</t>
  </si>
  <si>
    <t>Storlek</t>
  </si>
  <si>
    <t>F-015-110</t>
  </si>
  <si>
    <t>LD025-110</t>
  </si>
  <si>
    <t>110-015VS</t>
  </si>
  <si>
    <t>11003 LD</t>
  </si>
  <si>
    <t>LD-03</t>
  </si>
  <si>
    <t>ID-nr</t>
  </si>
  <si>
    <t>HS190</t>
  </si>
  <si>
    <t>HS-190</t>
  </si>
  <si>
    <t>Avstånd</t>
  </si>
  <si>
    <t>Vattenmängd, L/ha</t>
  </si>
  <si>
    <t>/bom</t>
  </si>
  <si>
    <t xml:space="preserve">Tryck, Bar                   </t>
  </si>
  <si>
    <t>Hastighet, km/tim</t>
  </si>
  <si>
    <t>Mycket</t>
  </si>
  <si>
    <t>flöde</t>
  </si>
  <si>
    <t>VÄDER och MARK</t>
  </si>
  <si>
    <t>Måttlig</t>
  </si>
  <si>
    <t>Antal bommar</t>
  </si>
  <si>
    <t xml:space="preserve">30 cm: Lufttemp, ºC  </t>
  </si>
  <si>
    <t>Rel luftfukt, %</t>
  </si>
  <si>
    <t>Ingen</t>
  </si>
  <si>
    <t>E301</t>
  </si>
  <si>
    <t>E306</t>
  </si>
  <si>
    <t>E304</t>
  </si>
  <si>
    <t>HSKon-50</t>
  </si>
  <si>
    <t>HSKon-51</t>
  </si>
  <si>
    <t>HSKon-52</t>
  </si>
  <si>
    <t>HSKon-54</t>
  </si>
  <si>
    <t>HSKon-55</t>
  </si>
  <si>
    <t>HSK-56</t>
  </si>
  <si>
    <t>1 and 2</t>
  </si>
  <si>
    <t>HSI 6:2</t>
  </si>
  <si>
    <t>HSN-18</t>
  </si>
  <si>
    <t xml:space="preserve">Vindriktning (tex NV)    </t>
  </si>
  <si>
    <t>Vindhast, m/s</t>
  </si>
  <si>
    <t>N</t>
  </si>
  <si>
    <t>V</t>
  </si>
  <si>
    <t>SO</t>
  </si>
  <si>
    <t>Bomlängd</t>
  </si>
  <si>
    <t>Molnighet, %</t>
  </si>
  <si>
    <t>Våt</t>
  </si>
  <si>
    <t>Bomhöjd</t>
  </si>
  <si>
    <t>Marktemperatur vid 5 cm i ºC</t>
  </si>
  <si>
    <t>Normal</t>
  </si>
  <si>
    <t>Hastighet</t>
  </si>
  <si>
    <t>Markfuktighet yta (våt, normal, torr)</t>
  </si>
  <si>
    <t>Torr</t>
  </si>
  <si>
    <t>WATER</t>
  </si>
  <si>
    <t>Sprutvätska</t>
  </si>
  <si>
    <t>Markfuktighet 5 cm djup (våt, normal, torr)</t>
  </si>
  <si>
    <t>Sprutvolym/ha</t>
  </si>
  <si>
    <t>Jordstruktur (fin, medium, grov)</t>
  </si>
  <si>
    <t>Medium</t>
  </si>
  <si>
    <t>Fin</t>
  </si>
  <si>
    <t>Blandningsvolym</t>
  </si>
  <si>
    <t>GRÖDA</t>
  </si>
  <si>
    <t>AIRFAN</t>
  </si>
  <si>
    <t>PUMPIS</t>
  </si>
  <si>
    <t>Omrörning</t>
  </si>
  <si>
    <t>PROP</t>
  </si>
  <si>
    <t>Mechanica</t>
  </si>
  <si>
    <t>NONE</t>
  </si>
  <si>
    <t>PUMP</t>
  </si>
  <si>
    <t>COMAIR</t>
  </si>
  <si>
    <t>COMN2</t>
  </si>
  <si>
    <t>Utv stadium BBCH</t>
  </si>
  <si>
    <r>
      <t>32</t>
    </r>
    <r>
      <rPr>
        <sz val="12"/>
        <color rgb="FFFF0000"/>
        <rFont val="Arial"/>
        <family val="2"/>
      </rPr>
      <t>*</t>
    </r>
  </si>
  <si>
    <t>Grov</t>
  </si>
  <si>
    <t>Hardi LD02-110</t>
  </si>
  <si>
    <t>Hardi LD 02-110</t>
  </si>
  <si>
    <t>Hardi LD015-110</t>
  </si>
  <si>
    <t>Tankmix</t>
  </si>
  <si>
    <t>Y</t>
  </si>
  <si>
    <t>Höjd i cm</t>
  </si>
  <si>
    <t>Täthet i %</t>
  </si>
  <si>
    <t>Låg</t>
  </si>
  <si>
    <t>Munstycke-storlek</t>
  </si>
  <si>
    <t>Teejet 11002</t>
  </si>
  <si>
    <t>Hardi F-015-110</t>
  </si>
  <si>
    <t>Hardi LD025-110</t>
  </si>
  <si>
    <t>Teejet DG 110-015VS</t>
  </si>
  <si>
    <t>Lurmark 11003 LD</t>
  </si>
  <si>
    <t>Lurmark LD-03</t>
  </si>
  <si>
    <t>Hardi ISO LD015-110</t>
  </si>
  <si>
    <t>Tillväxt (låg/normal/hög)</t>
  </si>
  <si>
    <t>Dagg (mycket, måttlig, ingen)</t>
  </si>
  <si>
    <t>Hög</t>
  </si>
  <si>
    <t>ABC Sprumo Fransåker</t>
  </si>
  <si>
    <t>T Sä Sprumo</t>
  </si>
  <si>
    <t>UDC Sprumo</t>
  </si>
  <si>
    <t>W Sprumo</t>
  </si>
  <si>
    <t>U Brunnby1</t>
  </si>
  <si>
    <t>U Brunnby2</t>
  </si>
  <si>
    <t>Ev stress (torka, frost)</t>
  </si>
  <si>
    <t>Regnfri tid efter beh (&gt;20 om mer än 20 h)</t>
  </si>
  <si>
    <r>
      <rPr>
        <sz val="13"/>
        <color rgb="FFFF0000"/>
        <rFont val="Arial"/>
        <family val="2"/>
      </rPr>
      <t>*</t>
    </r>
    <r>
      <rPr>
        <sz val="13"/>
        <rFont val="Arial"/>
        <family val="2"/>
      </rPr>
      <t xml:space="preserve"> Några pl i DC 37 men majoriteten i DC 32 </t>
    </r>
  </si>
  <si>
    <t>Inställningar enligt tidigare uppgifter (fylls i automatiskt)</t>
  </si>
  <si>
    <t>NNO</t>
  </si>
  <si>
    <t>NNE</t>
  </si>
  <si>
    <t>NNV</t>
  </si>
  <si>
    <t>NNW</t>
  </si>
  <si>
    <t>Patrull/Spruta</t>
  </si>
  <si>
    <t>NO</t>
  </si>
  <si>
    <t>NE</t>
  </si>
  <si>
    <t>NV</t>
  </si>
  <si>
    <t>NW</t>
  </si>
  <si>
    <t>O</t>
  </si>
  <si>
    <t>E</t>
  </si>
  <si>
    <t>ONO</t>
  </si>
  <si>
    <t>ENE</t>
  </si>
  <si>
    <t>OSO</t>
  </si>
  <si>
    <t>ESE</t>
  </si>
  <si>
    <t>S</t>
  </si>
  <si>
    <t xml:space="preserve">Avstånd mellan, cm </t>
  </si>
  <si>
    <t>SE</t>
  </si>
  <si>
    <t>Antal/bom</t>
  </si>
  <si>
    <t>SSV</t>
  </si>
  <si>
    <t>SSW</t>
  </si>
  <si>
    <t>SSO</t>
  </si>
  <si>
    <t>SSE</t>
  </si>
  <si>
    <t>SV</t>
  </si>
  <si>
    <t>SW</t>
  </si>
  <si>
    <t>WSW</t>
  </si>
  <si>
    <t>VNV</t>
  </si>
  <si>
    <t>WNW</t>
  </si>
  <si>
    <t>VSV</t>
  </si>
  <si>
    <t>Munstycke, storlek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</si>
</sst>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yyyy/mm/dd;@"/>
  </numFmts>
  <fonts count="46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sz val="8"/>
      <name val="Arial"/>
      <family val="2"/>
    </font>
    <font>
      <sz val="16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sz val="13"/>
      <name val="Arial"/>
      <family val="2"/>
    </font>
    <font>
      <sz val="12"/>
      <color indexed="10"/>
      <name val="Arial"/>
      <family val="2"/>
    </font>
    <font>
      <b/>
      <sz val="12"/>
      <color indexed="10"/>
      <name val="Arial"/>
      <family val="2"/>
    </font>
    <font>
      <sz val="11"/>
      <name val="Arial"/>
      <family val="2"/>
    </font>
    <font>
      <b/>
      <sz val="13"/>
      <name val="Arial"/>
      <family val="2"/>
    </font>
    <font>
      <sz val="10"/>
      <color indexed="10"/>
      <name val="Arial"/>
      <family val="2"/>
    </font>
    <font>
      <b/>
      <u/>
      <sz val="10"/>
      <color indexed="10"/>
      <name val="Arial"/>
      <family val="2"/>
    </font>
    <font>
      <b/>
      <u/>
      <sz val="10"/>
      <name val="Arial"/>
      <family val="2"/>
    </font>
    <font>
      <sz val="8"/>
      <color indexed="10"/>
      <name val="Arial"/>
      <family val="2"/>
    </font>
    <font>
      <sz val="12"/>
      <color rgb="FFFF0000"/>
      <name val="Arial"/>
      <family val="2"/>
    </font>
    <font>
      <sz val="10.7"/>
      <name val="Arial"/>
      <family val="2"/>
    </font>
    <font>
      <sz val="13"/>
      <color rgb="FFFF0000"/>
      <name val="Arial"/>
      <family val="2"/>
    </font>
    <font>
      <b/>
      <sz val="8"/>
      <name val="Arial"/>
      <family val="2"/>
    </font>
    <font>
      <u/>
      <sz val="8"/>
      <name val="Arial"/>
      <family val="2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5"/>
        <bgColor indexed="64"/>
      </patternFill>
    </fill>
  </fills>
  <borders count="51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</borders>
  <cellStyleXfs count="42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1" fillId="16" borderId="1" applyNumberFormat="0" applyFont="0" applyAlignment="0" applyProtection="0"/>
    <xf numFmtId="0" fontId="4" fillId="17" borderId="2" applyNumberFormat="0" applyAlignment="0" applyProtection="0"/>
    <xf numFmtId="0" fontId="5" fillId="4" borderId="0" applyNumberFormat="0" applyBorder="0" applyAlignment="0" applyProtection="0"/>
    <xf numFmtId="0" fontId="6" fillId="3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21" borderId="0" applyNumberFormat="0" applyBorder="0" applyAlignment="0" applyProtection="0"/>
    <xf numFmtId="0" fontId="7" fillId="0" borderId="0" applyNumberFormat="0" applyFill="0" applyBorder="0" applyAlignment="0" applyProtection="0"/>
    <xf numFmtId="0" fontId="8" fillId="7" borderId="2" applyNumberFormat="0" applyAlignment="0" applyProtection="0"/>
    <xf numFmtId="0" fontId="9" fillId="22" borderId="3" applyNumberFormat="0" applyAlignment="0" applyProtection="0"/>
    <xf numFmtId="0" fontId="10" fillId="0" borderId="4" applyNumberFormat="0" applyFill="0" applyAlignment="0" applyProtection="0"/>
    <xf numFmtId="0" fontId="11" fillId="23" borderId="0" applyNumberFormat="0" applyBorder="0" applyAlignment="0" applyProtection="0"/>
    <xf numFmtId="0" fontId="12" fillId="0" borderId="0" applyNumberFormat="0" applyFill="0" applyBorder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8" applyNumberFormat="0" applyFill="0" applyAlignment="0" applyProtection="0"/>
    <xf numFmtId="0" fontId="17" fillId="17" borderId="9" applyNumberFormat="0" applyAlignment="0" applyProtection="0"/>
    <xf numFmtId="0" fontId="18" fillId="0" borderId="0" applyNumberFormat="0" applyFill="0" applyBorder="0" applyAlignment="0" applyProtection="0"/>
  </cellStyleXfs>
  <cellXfs count="240">
    <xf numFmtId="0" fontId="0" fillId="0" borderId="0" xfId="0"/>
    <xf numFmtId="0" fontId="20" fillId="0" borderId="0" xfId="0" applyFont="1" applyProtection="1">
      <protection hidden="1"/>
    </xf>
    <xf numFmtId="0" fontId="0" fillId="0" borderId="0" xfId="0" applyProtection="1">
      <protection hidden="1"/>
    </xf>
    <xf numFmtId="0" fontId="21" fillId="0" borderId="0" xfId="0" applyFont="1" applyProtection="1">
      <protection hidden="1"/>
    </xf>
    <xf numFmtId="0" fontId="0" fillId="0" borderId="0" xfId="0" applyAlignment="1" applyProtection="1">
      <alignment horizontal="right"/>
      <protection hidden="1"/>
    </xf>
    <xf numFmtId="0" fontId="22" fillId="0" borderId="0" xfId="0" applyFont="1" applyProtection="1">
      <protection hidden="1"/>
    </xf>
    <xf numFmtId="0" fontId="23" fillId="0" borderId="0" xfId="0" applyFont="1" applyProtection="1">
      <protection hidden="1"/>
    </xf>
    <xf numFmtId="0" fontId="23" fillId="0" borderId="0" xfId="0" applyFont="1" applyAlignment="1" applyProtection="1">
      <alignment horizontal="center"/>
      <protection hidden="1"/>
    </xf>
    <xf numFmtId="0" fontId="0" fillId="0" borderId="10" xfId="0" applyBorder="1" applyProtection="1">
      <protection hidden="1"/>
    </xf>
    <xf numFmtId="0" fontId="23" fillId="0" borderId="11" xfId="0" applyFont="1" applyBorder="1" applyAlignment="1" applyProtection="1">
      <alignment horizontal="center"/>
      <protection hidden="1"/>
    </xf>
    <xf numFmtId="0" fontId="0" fillId="0" borderId="12" xfId="0" applyBorder="1" applyAlignment="1" applyProtection="1">
      <alignment horizontal="center"/>
      <protection hidden="1"/>
    </xf>
    <xf numFmtId="0" fontId="0" fillId="0" borderId="13" xfId="0" applyBorder="1" applyAlignment="1" applyProtection="1">
      <alignment horizontal="center"/>
      <protection hidden="1"/>
    </xf>
    <xf numFmtId="0" fontId="23" fillId="0" borderId="14" xfId="0" applyFont="1" applyBorder="1" applyProtection="1">
      <protection hidden="1"/>
    </xf>
    <xf numFmtId="0" fontId="25" fillId="0" borderId="0" xfId="0" applyFont="1" applyProtection="1">
      <protection hidden="1"/>
    </xf>
    <xf numFmtId="0" fontId="0" fillId="0" borderId="15" xfId="0" applyBorder="1" applyAlignment="1" applyProtection="1">
      <alignment horizontal="center"/>
      <protection hidden="1"/>
    </xf>
    <xf numFmtId="0" fontId="0" fillId="0" borderId="15" xfId="0" applyBorder="1" applyProtection="1">
      <protection locked="0"/>
    </xf>
    <xf numFmtId="164" fontId="0" fillId="0" borderId="15" xfId="0" applyNumberFormat="1" applyBorder="1" applyProtection="1">
      <protection hidden="1"/>
    </xf>
    <xf numFmtId="0" fontId="26" fillId="0" borderId="0" xfId="0" applyFont="1" applyProtection="1">
      <protection hidden="1"/>
    </xf>
    <xf numFmtId="0" fontId="23" fillId="0" borderId="16" xfId="0" applyFont="1" applyBorder="1" applyProtection="1">
      <protection hidden="1"/>
    </xf>
    <xf numFmtId="0" fontId="0" fillId="0" borderId="17" xfId="0" applyBorder="1" applyAlignment="1" applyProtection="1">
      <alignment horizontal="center"/>
      <protection hidden="1"/>
    </xf>
    <xf numFmtId="0" fontId="0" fillId="0" borderId="17" xfId="0" applyBorder="1" applyProtection="1">
      <protection locked="0"/>
    </xf>
    <xf numFmtId="164" fontId="0" fillId="0" borderId="17" xfId="0" applyNumberFormat="1" applyBorder="1" applyProtection="1">
      <protection hidden="1"/>
    </xf>
    <xf numFmtId="0" fontId="26" fillId="0" borderId="18" xfId="0" applyFont="1" applyBorder="1" applyProtection="1">
      <protection hidden="1"/>
    </xf>
    <xf numFmtId="0" fontId="0" fillId="0" borderId="19" xfId="0" applyBorder="1" applyAlignment="1" applyProtection="1">
      <alignment horizontal="center"/>
      <protection hidden="1"/>
    </xf>
    <xf numFmtId="0" fontId="0" fillId="0" borderId="19" xfId="0" applyBorder="1" applyProtection="1">
      <protection locked="0"/>
    </xf>
    <xf numFmtId="164" fontId="0" fillId="0" borderId="19" xfId="0" applyNumberFormat="1" applyBorder="1" applyProtection="1">
      <protection hidden="1"/>
    </xf>
    <xf numFmtId="0" fontId="26" fillId="0" borderId="10" xfId="0" applyFont="1" applyBorder="1" applyProtection="1">
      <protection hidden="1"/>
    </xf>
    <xf numFmtId="164" fontId="0" fillId="0" borderId="20" xfId="0" applyNumberFormat="1" applyBorder="1" applyProtection="1">
      <protection hidden="1"/>
    </xf>
    <xf numFmtId="0" fontId="0" fillId="0" borderId="21" xfId="0" applyBorder="1" applyProtection="1">
      <protection locked="0"/>
    </xf>
    <xf numFmtId="0" fontId="0" fillId="0" borderId="22" xfId="0" applyBorder="1" applyProtection="1">
      <protection locked="0"/>
    </xf>
    <xf numFmtId="164" fontId="0" fillId="0" borderId="23" xfId="0" applyNumberFormat="1" applyBorder="1" applyProtection="1">
      <protection hidden="1"/>
    </xf>
    <xf numFmtId="0" fontId="0" fillId="0" borderId="24" xfId="0" applyBorder="1" applyProtection="1">
      <protection locked="0"/>
    </xf>
    <xf numFmtId="0" fontId="0" fillId="0" borderId="25" xfId="0" applyBorder="1" applyProtection="1">
      <protection hidden="1"/>
    </xf>
    <xf numFmtId="0" fontId="26" fillId="0" borderId="25" xfId="0" applyFont="1" applyBorder="1" applyProtection="1">
      <protection hidden="1"/>
    </xf>
    <xf numFmtId="0" fontId="0" fillId="0" borderId="26" xfId="0" applyBorder="1" applyAlignment="1" applyProtection="1">
      <alignment horizontal="center"/>
      <protection hidden="1"/>
    </xf>
    <xf numFmtId="0" fontId="0" fillId="0" borderId="26" xfId="0" applyBorder="1" applyProtection="1">
      <protection locked="0"/>
    </xf>
    <xf numFmtId="164" fontId="0" fillId="0" borderId="26" xfId="0" applyNumberFormat="1" applyBorder="1" applyProtection="1">
      <protection hidden="1"/>
    </xf>
    <xf numFmtId="0" fontId="0" fillId="0" borderId="0" xfId="0" applyProtection="1">
      <protection locked="0"/>
    </xf>
    <xf numFmtId="0" fontId="22" fillId="0" borderId="10" xfId="0" applyFont="1" applyFill="1" applyBorder="1" applyProtection="1">
      <protection hidden="1"/>
    </xf>
    <xf numFmtId="0" fontId="25" fillId="0" borderId="10" xfId="0" applyFont="1" applyFill="1" applyBorder="1" applyProtection="1">
      <protection hidden="1"/>
    </xf>
    <xf numFmtId="0" fontId="23" fillId="0" borderId="10" xfId="0" applyFont="1" applyFill="1" applyBorder="1" applyAlignment="1" applyProtection="1">
      <alignment horizontal="center"/>
      <protection hidden="1"/>
    </xf>
    <xf numFmtId="0" fontId="23" fillId="0" borderId="10" xfId="0" applyFont="1" applyBorder="1" applyAlignment="1" applyProtection="1">
      <alignment horizontal="center"/>
      <protection hidden="1"/>
    </xf>
    <xf numFmtId="0" fontId="23" fillId="0" borderId="10" xfId="0" applyFont="1" applyBorder="1" applyProtection="1">
      <protection hidden="1"/>
    </xf>
    <xf numFmtId="0" fontId="27" fillId="0" borderId="0" xfId="0" applyFont="1"/>
    <xf numFmtId="0" fontId="28" fillId="0" borderId="0" xfId="0" applyFont="1"/>
    <xf numFmtId="0" fontId="27" fillId="0" borderId="0" xfId="0" applyFont="1" applyAlignment="1">
      <alignment horizontal="center"/>
    </xf>
    <xf numFmtId="164" fontId="19" fillId="0" borderId="0" xfId="0" applyNumberFormat="1" applyFont="1" applyAlignment="1" applyProtection="1">
      <alignment horizontal="center"/>
      <protection hidden="1"/>
    </xf>
    <xf numFmtId="14" fontId="0" fillId="24" borderId="17" xfId="0" applyNumberFormat="1" applyFill="1" applyBorder="1" applyAlignment="1" applyProtection="1">
      <alignment horizontal="left"/>
      <protection hidden="1"/>
    </xf>
    <xf numFmtId="14" fontId="0" fillId="0" borderId="0" xfId="0" applyNumberFormat="1" applyAlignment="1" applyProtection="1">
      <alignment horizontal="left"/>
      <protection hidden="1"/>
    </xf>
    <xf numFmtId="0" fontId="0" fillId="24" borderId="17" xfId="0" applyFill="1" applyBorder="1" applyAlignment="1" applyProtection="1">
      <alignment horizontal="left"/>
      <protection hidden="1"/>
    </xf>
    <xf numFmtId="0" fontId="0" fillId="0" borderId="0" xfId="0" applyAlignment="1" applyProtection="1">
      <alignment horizontal="left"/>
      <protection hidden="1"/>
    </xf>
    <xf numFmtId="0" fontId="0" fillId="0" borderId="17" xfId="0" applyBorder="1" applyProtection="1">
      <protection hidden="1"/>
    </xf>
    <xf numFmtId="0" fontId="0" fillId="24" borderId="0" xfId="0" quotePrefix="1" applyFill="1" applyBorder="1" applyProtection="1">
      <protection hidden="1"/>
    </xf>
    <xf numFmtId="2" fontId="0" fillId="0" borderId="17" xfId="0" applyNumberFormat="1" applyBorder="1" applyProtection="1">
      <protection hidden="1"/>
    </xf>
    <xf numFmtId="0" fontId="23" fillId="0" borderId="0" xfId="0" applyFont="1" applyBorder="1" applyAlignment="1" applyProtection="1">
      <protection hidden="1"/>
    </xf>
    <xf numFmtId="0" fontId="23" fillId="0" borderId="20" xfId="0" applyFont="1" applyBorder="1" applyAlignment="1" applyProtection="1">
      <protection hidden="1"/>
    </xf>
    <xf numFmtId="0" fontId="23" fillId="0" borderId="27" xfId="0" applyFont="1" applyBorder="1" applyAlignment="1" applyProtection="1">
      <protection hidden="1"/>
    </xf>
    <xf numFmtId="0" fontId="23" fillId="0" borderId="28" xfId="0" applyFont="1" applyBorder="1" applyAlignment="1" applyProtection="1">
      <protection hidden="1"/>
    </xf>
    <xf numFmtId="0" fontId="23" fillId="0" borderId="0" xfId="0" applyFont="1" applyBorder="1" applyAlignment="1" applyProtection="1">
      <alignment horizontal="center"/>
      <protection hidden="1"/>
    </xf>
    <xf numFmtId="0" fontId="24" fillId="0" borderId="0" xfId="0" applyFont="1" applyBorder="1" applyAlignment="1" applyProtection="1">
      <alignment horizontal="center"/>
      <protection locked="0"/>
    </xf>
    <xf numFmtId="14" fontId="24" fillId="0" borderId="0" xfId="0" applyNumberFormat="1" applyFont="1" applyBorder="1" applyAlignment="1" applyProtection="1">
      <alignment horizontal="center"/>
      <protection locked="0"/>
    </xf>
    <xf numFmtId="0" fontId="21" fillId="0" borderId="0" xfId="0" applyFont="1"/>
    <xf numFmtId="0" fontId="23" fillId="0" borderId="29" xfId="0" applyFont="1" applyBorder="1" applyAlignment="1" applyProtection="1">
      <protection hidden="1"/>
    </xf>
    <xf numFmtId="0" fontId="30" fillId="0" borderId="30" xfId="0" applyFont="1" applyBorder="1"/>
    <xf numFmtId="14" fontId="30" fillId="0" borderId="31" xfId="0" applyNumberFormat="1" applyFont="1" applyBorder="1" applyAlignment="1" applyProtection="1">
      <alignment horizontal="left"/>
      <protection locked="0"/>
    </xf>
    <xf numFmtId="0" fontId="30" fillId="0" borderId="28" xfId="0" applyFont="1" applyBorder="1"/>
    <xf numFmtId="0" fontId="30" fillId="0" borderId="0" xfId="0" applyFont="1" applyBorder="1"/>
    <xf numFmtId="0" fontId="30" fillId="0" borderId="32" xfId="0" applyFont="1" applyBorder="1"/>
    <xf numFmtId="14" fontId="30" fillId="0" borderId="15" xfId="0" applyNumberFormat="1" applyFont="1" applyBorder="1" applyAlignment="1" applyProtection="1">
      <alignment horizontal="left"/>
      <protection locked="0"/>
    </xf>
    <xf numFmtId="0" fontId="30" fillId="0" borderId="33" xfId="0" applyFont="1" applyBorder="1" applyAlignment="1">
      <alignment horizontal="center"/>
    </xf>
    <xf numFmtId="0" fontId="30" fillId="0" borderId="34" xfId="0" applyFont="1" applyBorder="1" applyAlignment="1">
      <alignment horizontal="center"/>
    </xf>
    <xf numFmtId="0" fontId="30" fillId="0" borderId="35" xfId="0" applyFont="1" applyBorder="1" applyAlignment="1">
      <alignment horizontal="center"/>
    </xf>
    <xf numFmtId="0" fontId="30" fillId="0" borderId="36" xfId="0" applyFont="1" applyBorder="1"/>
    <xf numFmtId="0" fontId="30" fillId="0" borderId="37" xfId="0" applyFont="1" applyBorder="1"/>
    <xf numFmtId="0" fontId="24" fillId="0" borderId="28" xfId="0" applyFont="1" applyBorder="1" applyAlignment="1" applyProtection="1">
      <alignment horizontal="left"/>
      <protection locked="0"/>
    </xf>
    <xf numFmtId="14" fontId="31" fillId="0" borderId="31" xfId="0" applyNumberFormat="1" applyFont="1" applyBorder="1" applyAlignment="1" applyProtection="1">
      <alignment horizontal="left"/>
      <protection locked="0"/>
    </xf>
    <xf numFmtId="1" fontId="31" fillId="0" borderId="31" xfId="0" applyNumberFormat="1" applyFont="1" applyBorder="1" applyAlignment="1" applyProtection="1">
      <alignment horizontal="center"/>
      <protection locked="0"/>
    </xf>
    <xf numFmtId="164" fontId="31" fillId="0" borderId="28" xfId="0" applyNumberFormat="1" applyFont="1" applyBorder="1" applyAlignment="1">
      <alignment horizontal="center"/>
    </xf>
    <xf numFmtId="164" fontId="31" fillId="0" borderId="0" xfId="0" applyNumberFormat="1" applyFont="1" applyBorder="1" applyAlignment="1">
      <alignment horizontal="center"/>
    </xf>
    <xf numFmtId="164" fontId="31" fillId="0" borderId="32" xfId="0" applyNumberFormat="1" applyFont="1" applyBorder="1" applyAlignment="1">
      <alignment horizontal="center"/>
    </xf>
    <xf numFmtId="14" fontId="31" fillId="0" borderId="15" xfId="0" applyNumberFormat="1" applyFont="1" applyBorder="1" applyAlignment="1" applyProtection="1">
      <alignment horizontal="left"/>
      <protection locked="0"/>
    </xf>
    <xf numFmtId="1" fontId="31" fillId="0" borderId="15" xfId="0" applyNumberFormat="1" applyFont="1" applyBorder="1" applyAlignment="1" applyProtection="1">
      <alignment horizontal="center"/>
      <protection locked="0"/>
    </xf>
    <xf numFmtId="164" fontId="31" fillId="0" borderId="33" xfId="0" applyNumberFormat="1" applyFont="1" applyBorder="1" applyAlignment="1">
      <alignment horizontal="center"/>
    </xf>
    <xf numFmtId="164" fontId="31" fillId="0" borderId="34" xfId="0" applyNumberFormat="1" applyFont="1" applyBorder="1" applyAlignment="1">
      <alignment horizontal="center"/>
    </xf>
    <xf numFmtId="164" fontId="31" fillId="0" borderId="35" xfId="0" applyNumberFormat="1" applyFont="1" applyBorder="1" applyAlignment="1">
      <alignment horizontal="center"/>
    </xf>
    <xf numFmtId="0" fontId="24" fillId="0" borderId="0" xfId="0" applyFont="1" applyBorder="1" applyAlignment="1" applyProtection="1">
      <alignment horizontal="left"/>
      <protection locked="0"/>
    </xf>
    <xf numFmtId="1" fontId="31" fillId="0" borderId="28" xfId="0" applyNumberFormat="1" applyFont="1" applyBorder="1" applyAlignment="1">
      <alignment horizontal="center"/>
    </xf>
    <xf numFmtId="1" fontId="31" fillId="0" borderId="0" xfId="0" applyNumberFormat="1" applyFont="1" applyBorder="1" applyAlignment="1">
      <alignment horizontal="center"/>
    </xf>
    <xf numFmtId="1" fontId="31" fillId="0" borderId="34" xfId="0" applyNumberFormat="1" applyFont="1" applyBorder="1" applyAlignment="1">
      <alignment horizontal="center"/>
    </xf>
    <xf numFmtId="1" fontId="31" fillId="0" borderId="33" xfId="0" applyNumberFormat="1" applyFont="1" applyBorder="1" applyAlignment="1">
      <alignment horizontal="center"/>
    </xf>
    <xf numFmtId="1" fontId="31" fillId="0" borderId="32" xfId="0" applyNumberFormat="1" applyFont="1" applyBorder="1" applyAlignment="1">
      <alignment horizontal="center"/>
    </xf>
    <xf numFmtId="1" fontId="31" fillId="0" borderId="35" xfId="0" applyNumberFormat="1" applyFont="1" applyBorder="1" applyAlignment="1">
      <alignment horizontal="center"/>
    </xf>
    <xf numFmtId="0" fontId="29" fillId="0" borderId="0" xfId="0" applyFont="1" applyProtection="1">
      <protection hidden="1"/>
    </xf>
    <xf numFmtId="0" fontId="0" fillId="0" borderId="28" xfId="0" applyBorder="1" applyProtection="1">
      <protection hidden="1"/>
    </xf>
    <xf numFmtId="0" fontId="23" fillId="0" borderId="20" xfId="0" applyFont="1" applyBorder="1" applyProtection="1">
      <protection hidden="1"/>
    </xf>
    <xf numFmtId="0" fontId="0" fillId="0" borderId="29" xfId="0" applyBorder="1" applyProtection="1">
      <protection hidden="1"/>
    </xf>
    <xf numFmtId="0" fontId="24" fillId="0" borderId="33" xfId="0" applyFont="1" applyBorder="1" applyProtection="1">
      <protection hidden="1"/>
    </xf>
    <xf numFmtId="0" fontId="0" fillId="0" borderId="35" xfId="0" applyBorder="1" applyProtection="1">
      <protection hidden="1"/>
    </xf>
    <xf numFmtId="0" fontId="27" fillId="0" borderId="0" xfId="0" applyFont="1" applyProtection="1">
      <protection locked="0"/>
    </xf>
    <xf numFmtId="0" fontId="0" fillId="0" borderId="0" xfId="0" applyBorder="1" applyProtection="1">
      <protection hidden="1"/>
    </xf>
    <xf numFmtId="0" fontId="26" fillId="0" borderId="0" xfId="0" applyFont="1" applyBorder="1" applyProtection="1">
      <protection hidden="1"/>
    </xf>
    <xf numFmtId="0" fontId="0" fillId="0" borderId="0" xfId="0" applyBorder="1" applyAlignment="1" applyProtection="1">
      <alignment horizontal="center"/>
      <protection hidden="1"/>
    </xf>
    <xf numFmtId="0" fontId="0" fillId="0" borderId="0" xfId="0" applyBorder="1" applyProtection="1">
      <protection locked="0"/>
    </xf>
    <xf numFmtId="164" fontId="0" fillId="0" borderId="0" xfId="0" applyNumberFormat="1" applyBorder="1" applyProtection="1">
      <protection hidden="1"/>
    </xf>
    <xf numFmtId="0" fontId="0" fillId="0" borderId="38" xfId="0" applyBorder="1" applyProtection="1">
      <protection locked="0"/>
    </xf>
    <xf numFmtId="164" fontId="0" fillId="0" borderId="39" xfId="0" applyNumberFormat="1" applyBorder="1" applyProtection="1">
      <protection hidden="1"/>
    </xf>
    <xf numFmtId="164" fontId="0" fillId="0" borderId="40" xfId="0" applyNumberFormat="1" applyBorder="1" applyProtection="1">
      <protection hidden="1"/>
    </xf>
    <xf numFmtId="0" fontId="0" fillId="0" borderId="28" xfId="0" applyBorder="1" applyProtection="1">
      <protection locked="0"/>
    </xf>
    <xf numFmtId="1" fontId="19" fillId="0" borderId="0" xfId="0" applyNumberFormat="1" applyFont="1" applyAlignment="1" applyProtection="1">
      <alignment horizontal="center"/>
      <protection hidden="1"/>
    </xf>
    <xf numFmtId="0" fontId="24" fillId="0" borderId="16" xfId="0" applyFont="1" applyBorder="1" applyAlignment="1" applyProtection="1">
      <alignment horizontal="center" vertical="center"/>
      <protection hidden="1"/>
    </xf>
    <xf numFmtId="0" fontId="24" fillId="0" borderId="41" xfId="0" applyFont="1" applyBorder="1" applyAlignment="1" applyProtection="1">
      <alignment horizontal="center" vertical="center"/>
      <protection hidden="1"/>
    </xf>
    <xf numFmtId="0" fontId="23" fillId="0" borderId="20" xfId="0" applyFont="1" applyBorder="1" applyAlignment="1" applyProtection="1">
      <alignment horizontal="center"/>
      <protection hidden="1"/>
    </xf>
    <xf numFmtId="0" fontId="23" fillId="0" borderId="29" xfId="0" applyFont="1" applyBorder="1" applyAlignment="1" applyProtection="1">
      <alignment horizontal="center"/>
      <protection hidden="1"/>
    </xf>
    <xf numFmtId="0" fontId="24" fillId="0" borderId="20" xfId="0" applyFont="1" applyBorder="1" applyAlignment="1" applyProtection="1">
      <alignment horizontal="left"/>
      <protection locked="0"/>
    </xf>
    <xf numFmtId="0" fontId="24" fillId="0" borderId="29" xfId="0" applyFont="1" applyBorder="1" applyAlignment="1" applyProtection="1">
      <alignment horizontal="left"/>
      <protection locked="0"/>
    </xf>
    <xf numFmtId="0" fontId="24" fillId="0" borderId="20" xfId="0" applyFont="1" applyBorder="1" applyAlignment="1" applyProtection="1">
      <alignment horizontal="center"/>
      <protection locked="0"/>
    </xf>
    <xf numFmtId="0" fontId="24" fillId="0" borderId="27" xfId="0" applyFont="1" applyBorder="1" applyAlignment="1" applyProtection="1">
      <alignment horizontal="center"/>
      <protection locked="0"/>
    </xf>
    <xf numFmtId="0" fontId="24" fillId="0" borderId="29" xfId="0" applyFont="1" applyBorder="1" applyAlignment="1" applyProtection="1">
      <alignment horizontal="center"/>
      <protection locked="0"/>
    </xf>
    <xf numFmtId="14" fontId="24" fillId="0" borderId="20" xfId="0" applyNumberFormat="1" applyFont="1" applyBorder="1" applyAlignment="1" applyProtection="1">
      <alignment horizontal="center"/>
      <protection locked="0"/>
    </xf>
    <xf numFmtId="14" fontId="24" fillId="0" borderId="27" xfId="0" applyNumberFormat="1" applyFont="1" applyBorder="1" applyAlignment="1" applyProtection="1">
      <alignment horizontal="center"/>
      <protection locked="0"/>
    </xf>
    <xf numFmtId="14" fontId="24" fillId="0" borderId="29" xfId="0" applyNumberFormat="1" applyFont="1" applyBorder="1" applyAlignment="1" applyProtection="1">
      <alignment horizontal="center"/>
      <protection locked="0"/>
    </xf>
    <xf numFmtId="0" fontId="23" fillId="0" borderId="17" xfId="0" applyFont="1" applyBorder="1" applyAlignment="1" applyProtection="1">
      <protection hidden="1"/>
    </xf>
    <xf numFmtId="0" fontId="23" fillId="0" borderId="20" xfId="0" applyFont="1" applyBorder="1" applyAlignment="1" applyProtection="1">
      <protection hidden="1"/>
    </xf>
    <xf numFmtId="0" fontId="23" fillId="0" borderId="27" xfId="0" applyFont="1" applyBorder="1" applyAlignment="1" applyProtection="1">
      <protection hidden="1"/>
    </xf>
    <xf numFmtId="0" fontId="23" fillId="0" borderId="29" xfId="0" applyFont="1" applyBorder="1" applyAlignment="1" applyProtection="1">
      <protection hidden="1"/>
    </xf>
    <xf numFmtId="0" fontId="23" fillId="0" borderId="27" xfId="0" applyFont="1" applyBorder="1" applyAlignment="1" applyProtection="1">
      <alignment horizontal="center"/>
      <protection hidden="1"/>
    </xf>
    <xf numFmtId="0" fontId="23" fillId="0" borderId="0" xfId="0" applyFont="1" applyAlignment="1" applyProtection="1">
      <protection hidden="1"/>
    </xf>
    <xf numFmtId="0" fontId="23" fillId="0" borderId="28" xfId="0" applyFont="1" applyBorder="1" applyAlignment="1" applyProtection="1">
      <protection hidden="1"/>
    </xf>
    <xf numFmtId="0" fontId="23" fillId="0" borderId="0" xfId="0" applyFont="1" applyBorder="1" applyAlignment="1" applyProtection="1">
      <protection hidden="1"/>
    </xf>
    <xf numFmtId="0" fontId="21" fillId="24" borderId="42" xfId="0" applyFont="1" applyFill="1" applyBorder="1" applyAlignment="1" applyProtection="1">
      <alignment horizontal="left"/>
      <protection locked="0"/>
    </xf>
    <xf numFmtId="0" fontId="21" fillId="24" borderId="43" xfId="0" applyFont="1" applyFill="1" applyBorder="1" applyAlignment="1" applyProtection="1">
      <alignment horizontal="left"/>
      <protection locked="0"/>
    </xf>
    <xf numFmtId="0" fontId="21" fillId="24" borderId="44" xfId="0" applyFont="1" applyFill="1" applyBorder="1" applyAlignment="1" applyProtection="1">
      <alignment horizontal="left"/>
      <protection locked="0"/>
    </xf>
    <xf numFmtId="0" fontId="24" fillId="0" borderId="17" xfId="0" applyFont="1" applyBorder="1" applyAlignment="1" applyProtection="1">
      <protection locked="0"/>
    </xf>
    <xf numFmtId="0" fontId="23" fillId="0" borderId="17" xfId="0" applyFont="1" applyBorder="1" applyAlignment="1" applyProtection="1">
      <alignment horizontal="center"/>
      <protection hidden="1"/>
    </xf>
    <xf numFmtId="0" fontId="24" fillId="0" borderId="17" xfId="0" applyFont="1" applyBorder="1" applyAlignment="1" applyProtection="1">
      <alignment horizontal="center"/>
      <protection locked="0"/>
    </xf>
    <xf numFmtId="0" fontId="24" fillId="0" borderId="20" xfId="0" applyFont="1" applyBorder="1" applyProtection="1">
      <protection locked="0"/>
    </xf>
    <xf numFmtId="0" fontId="24" fillId="0" borderId="29" xfId="0" applyFont="1" applyBorder="1" applyProtection="1">
      <protection locked="0"/>
    </xf>
    <xf numFmtId="0" fontId="21" fillId="24" borderId="42" xfId="0" applyFont="1" applyFill="1" applyBorder="1" applyAlignment="1" applyProtection="1">
      <alignment horizontal="left"/>
      <protection hidden="1"/>
    </xf>
    <xf numFmtId="0" fontId="21" fillId="24" borderId="43" xfId="0" applyFont="1" applyFill="1" applyBorder="1" applyAlignment="1" applyProtection="1">
      <alignment horizontal="left"/>
      <protection hidden="1"/>
    </xf>
    <xf numFmtId="0" fontId="21" fillId="24" borderId="44" xfId="0" applyFont="1" applyFill="1" applyBorder="1" applyAlignment="1" applyProtection="1">
      <alignment horizontal="left"/>
      <protection hidden="1"/>
    </xf>
    <xf numFmtId="0" fontId="24" fillId="0" borderId="17" xfId="0" quotePrefix="1" applyFont="1" applyBorder="1" applyAlignment="1" applyProtection="1">
      <alignment horizontal="center"/>
      <protection locked="0"/>
    </xf>
    <xf numFmtId="0" fontId="24" fillId="0" borderId="20" xfId="0" quotePrefix="1" applyFont="1" applyBorder="1" applyAlignment="1" applyProtection="1">
      <alignment horizontal="center"/>
      <protection locked="0"/>
    </xf>
    <xf numFmtId="0" fontId="24" fillId="0" borderId="17" xfId="0" quotePrefix="1" applyFont="1" applyBorder="1" applyAlignment="1" applyProtection="1">
      <protection hidden="1"/>
    </xf>
    <xf numFmtId="0" fontId="24" fillId="0" borderId="17" xfId="0" applyFont="1" applyBorder="1" applyAlignment="1" applyProtection="1">
      <protection hidden="1"/>
    </xf>
    <xf numFmtId="14" fontId="24" fillId="0" borderId="20" xfId="0" applyNumberFormat="1" applyFont="1" applyBorder="1" applyAlignment="1" applyProtection="1">
      <alignment horizontal="center"/>
      <protection hidden="1"/>
    </xf>
    <xf numFmtId="14" fontId="24" fillId="0" borderId="27" xfId="0" applyNumberFormat="1" applyFont="1" applyBorder="1" applyAlignment="1" applyProtection="1">
      <alignment horizontal="center"/>
      <protection hidden="1"/>
    </xf>
    <xf numFmtId="0" fontId="24" fillId="0" borderId="20" xfId="0" quotePrefix="1" applyFont="1" applyBorder="1" applyAlignment="1" applyProtection="1">
      <alignment horizontal="left"/>
      <protection hidden="1"/>
    </xf>
    <xf numFmtId="0" fontId="24" fillId="0" borderId="29" xfId="0" applyFont="1" applyBorder="1" applyAlignment="1" applyProtection="1">
      <alignment horizontal="left"/>
      <protection hidden="1"/>
    </xf>
    <xf numFmtId="14" fontId="24" fillId="0" borderId="20" xfId="0" quotePrefix="1" applyNumberFormat="1" applyFont="1" applyBorder="1" applyAlignment="1" applyProtection="1">
      <alignment horizontal="center"/>
      <protection locked="0"/>
    </xf>
    <xf numFmtId="0" fontId="24" fillId="0" borderId="20" xfId="0" applyFont="1" applyBorder="1" applyAlignment="1" applyProtection="1">
      <alignment horizontal="center"/>
      <protection hidden="1"/>
    </xf>
    <xf numFmtId="0" fontId="24" fillId="0" borderId="27" xfId="0" applyFont="1" applyBorder="1" applyAlignment="1" applyProtection="1">
      <alignment horizontal="center"/>
      <protection hidden="1"/>
    </xf>
    <xf numFmtId="0" fontId="24" fillId="0" borderId="29" xfId="0" applyFont="1" applyBorder="1" applyAlignment="1" applyProtection="1">
      <alignment horizontal="center"/>
      <protection hidden="1"/>
    </xf>
    <xf numFmtId="0" fontId="24" fillId="0" borderId="20" xfId="0" quotePrefix="1" applyFont="1" applyBorder="1" applyAlignment="1" applyProtection="1">
      <alignment horizontal="center"/>
      <protection hidden="1"/>
    </xf>
    <xf numFmtId="0" fontId="27" fillId="0" borderId="16" xfId="0" applyFont="1" applyBorder="1" applyAlignment="1" applyProtection="1">
      <alignment horizontal="center" vertical="center"/>
      <protection hidden="1"/>
    </xf>
    <xf numFmtId="0" fontId="27" fillId="0" borderId="41" xfId="0" applyFont="1" applyBorder="1" applyAlignment="1" applyProtection="1">
      <alignment horizontal="center" vertical="center"/>
      <protection hidden="1"/>
    </xf>
    <xf numFmtId="0" fontId="24" fillId="0" borderId="17" xfId="0" applyFont="1" applyBorder="1" applyAlignment="1" applyProtection="1">
      <alignment horizontal="center"/>
      <protection hidden="1"/>
    </xf>
    <xf numFmtId="0" fontId="32" fillId="0" borderId="20" xfId="0" applyFont="1" applyBorder="1" applyAlignment="1" applyProtection="1">
      <alignment horizontal="left"/>
      <protection locked="0"/>
    </xf>
    <xf numFmtId="0" fontId="32" fillId="0" borderId="29" xfId="0" applyFont="1" applyBorder="1" applyAlignment="1" applyProtection="1">
      <alignment horizontal="left"/>
      <protection locked="0"/>
    </xf>
    <xf numFmtId="0" fontId="32" fillId="0" borderId="27" xfId="0" applyFont="1" applyBorder="1" applyAlignment="1" applyProtection="1">
      <alignment horizontal="left"/>
      <protection locked="0"/>
    </xf>
    <xf numFmtId="0" fontId="23" fillId="0" borderId="0" xfId="0" applyFont="1" applyBorder="1" applyAlignment="1" applyProtection="1">
      <alignment horizontal="center"/>
      <protection hidden="1"/>
    </xf>
    <xf numFmtId="0" fontId="24" fillId="0" borderId="0" xfId="0" applyFont="1" applyBorder="1" applyAlignment="1" applyProtection="1">
      <alignment horizontal="center"/>
      <protection locked="0"/>
    </xf>
    <xf numFmtId="14" fontId="24" fillId="0" borderId="0" xfId="0" applyNumberFormat="1" applyFont="1" applyBorder="1" applyAlignment="1" applyProtection="1">
      <alignment horizontal="center"/>
      <protection locked="0"/>
    </xf>
    <xf numFmtId="0" fontId="32" fillId="0" borderId="42" xfId="0" applyFont="1" applyBorder="1" applyProtection="1">
      <protection locked="0"/>
    </xf>
    <xf numFmtId="0" fontId="32" fillId="0" borderId="45" xfId="0" applyFont="1" applyBorder="1" applyProtection="1">
      <protection locked="0"/>
    </xf>
    <xf numFmtId="0" fontId="35" fillId="0" borderId="43" xfId="0" applyFont="1" applyBorder="1" applyProtection="1">
      <protection locked="0"/>
    </xf>
    <xf numFmtId="0" fontId="27" fillId="0" borderId="43" xfId="0" applyFont="1" applyBorder="1" applyAlignment="1" applyProtection="1">
      <alignment horizontal="center"/>
      <protection hidden="1"/>
    </xf>
    <xf numFmtId="0" fontId="27" fillId="0" borderId="44" xfId="0" applyFont="1" applyBorder="1" applyAlignment="1" applyProtection="1">
      <alignment horizontal="center"/>
      <protection hidden="1"/>
    </xf>
    <xf numFmtId="0" fontId="32" fillId="0" borderId="0" xfId="0" applyFont="1" applyProtection="1">
      <protection hidden="1"/>
    </xf>
    <xf numFmtId="0" fontId="1" fillId="0" borderId="0" xfId="0" applyFont="1" applyAlignment="1" applyProtection="1">
      <alignment horizontal="right"/>
      <protection hidden="1"/>
    </xf>
    <xf numFmtId="0" fontId="32" fillId="0" borderId="0" xfId="0" applyFont="1"/>
    <xf numFmtId="0" fontId="22" fillId="0" borderId="42" xfId="0" applyFont="1" applyBorder="1" applyProtection="1">
      <protection hidden="1"/>
    </xf>
    <xf numFmtId="0" fontId="36" fillId="0" borderId="46" xfId="0" applyFont="1" applyBorder="1" applyAlignment="1" applyProtection="1">
      <alignment horizontal="center"/>
      <protection locked="0"/>
    </xf>
    <xf numFmtId="0" fontId="36" fillId="0" borderId="47" xfId="0" applyFont="1" applyBorder="1" applyAlignment="1" applyProtection="1">
      <alignment horizontal="center"/>
      <protection locked="0"/>
    </xf>
    <xf numFmtId="0" fontId="36" fillId="0" borderId="43" xfId="0" applyFont="1" applyBorder="1" applyAlignment="1" applyProtection="1">
      <alignment horizontal="center"/>
      <protection locked="0"/>
    </xf>
    <xf numFmtId="0" fontId="19" fillId="0" borderId="17" xfId="0" applyFont="1" applyBorder="1" applyProtection="1">
      <protection hidden="1"/>
    </xf>
    <xf numFmtId="0" fontId="26" fillId="0" borderId="0" xfId="0" quotePrefix="1" applyFont="1" applyAlignment="1" applyProtection="1">
      <alignment horizontal="left"/>
      <protection hidden="1"/>
    </xf>
    <xf numFmtId="0" fontId="37" fillId="0" borderId="0" xfId="0" applyFont="1" applyAlignment="1" applyProtection="1">
      <alignment horizontal="right"/>
      <protection hidden="1"/>
    </xf>
    <xf numFmtId="0" fontId="38" fillId="25" borderId="0" xfId="0" applyFont="1" applyFill="1" applyProtection="1">
      <protection hidden="1"/>
    </xf>
    <xf numFmtId="0" fontId="39" fillId="25" borderId="0" xfId="0" applyFont="1" applyFill="1" applyProtection="1">
      <protection hidden="1"/>
    </xf>
    <xf numFmtId="0" fontId="1" fillId="0" borderId="34" xfId="0" applyFont="1" applyBorder="1" applyProtection="1">
      <protection hidden="1"/>
    </xf>
    <xf numFmtId="0" fontId="32" fillId="0" borderId="34" xfId="0" applyFont="1" applyBorder="1" applyProtection="1">
      <protection hidden="1"/>
    </xf>
    <xf numFmtId="0" fontId="35" fillId="0" borderId="34" xfId="0" applyFont="1" applyBorder="1" applyProtection="1">
      <protection hidden="1"/>
    </xf>
    <xf numFmtId="165" fontId="27" fillId="0" borderId="48" xfId="0" applyNumberFormat="1" applyFont="1" applyBorder="1" applyAlignment="1" applyProtection="1">
      <alignment horizontal="left"/>
      <protection locked="0"/>
    </xf>
    <xf numFmtId="165" fontId="27" fillId="0" borderId="49" xfId="0" applyNumberFormat="1" applyFont="1" applyBorder="1" applyAlignment="1" applyProtection="1">
      <alignment horizontal="left"/>
      <protection locked="0"/>
    </xf>
    <xf numFmtId="165" fontId="27" fillId="0" borderId="50" xfId="0" applyNumberFormat="1" applyFont="1" applyBorder="1" applyAlignment="1" applyProtection="1">
      <alignment horizontal="left"/>
      <protection locked="0"/>
    </xf>
    <xf numFmtId="0" fontId="37" fillId="0" borderId="0" xfId="0" applyFont="1" applyProtection="1">
      <protection hidden="1"/>
    </xf>
    <xf numFmtId="0" fontId="1" fillId="0" borderId="27" xfId="0" applyFont="1" applyBorder="1" applyProtection="1">
      <protection hidden="1"/>
    </xf>
    <xf numFmtId="0" fontId="32" fillId="0" borderId="27" xfId="0" applyFont="1" applyBorder="1" applyProtection="1">
      <protection hidden="1"/>
    </xf>
    <xf numFmtId="0" fontId="35" fillId="0" borderId="27" xfId="0" applyFont="1" applyBorder="1" applyProtection="1">
      <protection hidden="1"/>
    </xf>
    <xf numFmtId="49" fontId="27" fillId="0" borderId="17" xfId="0" applyNumberFormat="1" applyFont="1" applyBorder="1" applyAlignment="1" applyProtection="1">
      <alignment horizontal="left"/>
      <protection locked="0"/>
    </xf>
    <xf numFmtId="49" fontId="27" fillId="0" borderId="20" xfId="0" applyNumberFormat="1" applyFont="1" applyBorder="1" applyAlignment="1" applyProtection="1">
      <alignment horizontal="left"/>
      <protection locked="0"/>
    </xf>
    <xf numFmtId="0" fontId="27" fillId="0" borderId="20" xfId="0" applyFont="1" applyBorder="1" applyAlignment="1" applyProtection="1">
      <alignment horizontal="left"/>
      <protection locked="0"/>
    </xf>
    <xf numFmtId="0" fontId="27" fillId="0" borderId="29" xfId="0" applyFont="1" applyBorder="1" applyAlignment="1" applyProtection="1">
      <alignment horizontal="left"/>
      <protection locked="0"/>
    </xf>
    <xf numFmtId="0" fontId="27" fillId="0" borderId="27" xfId="0" applyFont="1" applyBorder="1" applyAlignment="1" applyProtection="1">
      <alignment horizontal="left"/>
      <protection locked="0"/>
    </xf>
    <xf numFmtId="164" fontId="1" fillId="0" borderId="0" xfId="0" applyNumberFormat="1" applyFont="1" applyProtection="1">
      <protection hidden="1"/>
    </xf>
    <xf numFmtId="0" fontId="1" fillId="0" borderId="0" xfId="0" applyFont="1" applyProtection="1">
      <protection hidden="1"/>
    </xf>
    <xf numFmtId="49" fontId="27" fillId="0" borderId="20" xfId="0" applyNumberFormat="1" applyFont="1" applyBorder="1" applyAlignment="1" applyProtection="1">
      <alignment horizontal="left"/>
      <protection locked="0"/>
    </xf>
    <xf numFmtId="49" fontId="27" fillId="0" borderId="29" xfId="0" applyNumberFormat="1" applyFont="1" applyBorder="1" applyAlignment="1" applyProtection="1">
      <alignment horizontal="left"/>
      <protection locked="0"/>
    </xf>
    <xf numFmtId="49" fontId="27" fillId="0" borderId="27" xfId="0" applyNumberFormat="1" applyFont="1" applyBorder="1" applyAlignment="1" applyProtection="1">
      <alignment horizontal="left"/>
      <protection locked="0"/>
    </xf>
    <xf numFmtId="0" fontId="40" fillId="0" borderId="0" xfId="0" applyFont="1" applyAlignment="1" applyProtection="1">
      <alignment horizontal="right"/>
      <protection hidden="1"/>
    </xf>
    <xf numFmtId="0" fontId="40" fillId="0" borderId="0" xfId="0" applyFont="1" applyProtection="1">
      <protection hidden="1"/>
    </xf>
    <xf numFmtId="0" fontId="19" fillId="0" borderId="0" xfId="0" applyFont="1" applyProtection="1">
      <protection hidden="1"/>
    </xf>
    <xf numFmtId="0" fontId="1" fillId="0" borderId="0" xfId="0" applyFont="1"/>
    <xf numFmtId="0" fontId="19" fillId="0" borderId="27" xfId="0" applyFont="1" applyBorder="1" applyProtection="1">
      <protection hidden="1"/>
    </xf>
    <xf numFmtId="0" fontId="19" fillId="26" borderId="20" xfId="0" applyFont="1" applyFill="1" applyBorder="1" applyAlignment="1" applyProtection="1">
      <alignment horizontal="left"/>
      <protection locked="0"/>
    </xf>
    <xf numFmtId="0" fontId="19" fillId="26" borderId="29" xfId="0" applyFont="1" applyFill="1" applyBorder="1" applyAlignment="1" applyProtection="1">
      <alignment horizontal="left"/>
      <protection locked="0"/>
    </xf>
    <xf numFmtId="0" fontId="19" fillId="0" borderId="0" xfId="0" applyFont="1" applyAlignment="1" applyProtection="1">
      <alignment horizontal="left"/>
      <protection hidden="1"/>
    </xf>
    <xf numFmtId="0" fontId="19" fillId="0" borderId="0" xfId="0" applyFont="1"/>
    <xf numFmtId="0" fontId="27" fillId="0" borderId="20" xfId="0" applyFont="1" applyBorder="1" applyAlignment="1" applyProtection="1">
      <alignment horizontal="left"/>
      <protection hidden="1"/>
    </xf>
    <xf numFmtId="0" fontId="27" fillId="0" borderId="29" xfId="0" applyFont="1" applyBorder="1" applyAlignment="1" applyProtection="1">
      <alignment horizontal="left"/>
      <protection hidden="1"/>
    </xf>
    <xf numFmtId="0" fontId="27" fillId="0" borderId="20" xfId="0" applyFont="1" applyBorder="1" applyAlignment="1" applyProtection="1">
      <alignment horizontal="center"/>
      <protection locked="0"/>
    </xf>
    <xf numFmtId="0" fontId="27" fillId="0" borderId="29" xfId="0" applyFont="1" applyBorder="1" applyAlignment="1" applyProtection="1">
      <alignment horizontal="center"/>
      <protection locked="0"/>
    </xf>
    <xf numFmtId="164" fontId="19" fillId="27" borderId="17" xfId="0" applyNumberFormat="1" applyFont="1" applyFill="1" applyBorder="1" applyProtection="1">
      <protection hidden="1"/>
    </xf>
    <xf numFmtId="0" fontId="40" fillId="0" borderId="0" xfId="0" quotePrefix="1" applyFont="1" applyProtection="1">
      <protection hidden="1"/>
    </xf>
    <xf numFmtId="0" fontId="1" fillId="0" borderId="17" xfId="0" applyFont="1" applyBorder="1" applyProtection="1">
      <protection hidden="1"/>
    </xf>
    <xf numFmtId="164" fontId="27" fillId="0" borderId="17" xfId="0" applyNumberFormat="1" applyFont="1" applyBorder="1" applyAlignment="1" applyProtection="1">
      <alignment horizontal="center"/>
      <protection locked="0"/>
    </xf>
    <xf numFmtId="0" fontId="35" fillId="0" borderId="0" xfId="0" applyFont="1" applyProtection="1">
      <protection hidden="1"/>
    </xf>
    <xf numFmtId="0" fontId="19" fillId="28" borderId="0" xfId="0" applyFont="1" applyFill="1" applyProtection="1">
      <protection hidden="1"/>
    </xf>
    <xf numFmtId="0" fontId="39" fillId="24" borderId="27" xfId="0" applyFont="1" applyFill="1" applyBorder="1" applyProtection="1">
      <protection hidden="1"/>
    </xf>
    <xf numFmtId="0" fontId="39" fillId="24" borderId="27" xfId="0" applyFont="1" applyFill="1" applyBorder="1" applyProtection="1">
      <protection locked="0"/>
    </xf>
    <xf numFmtId="0" fontId="27" fillId="26" borderId="17" xfId="0" applyFont="1" applyFill="1" applyBorder="1" applyAlignment="1" applyProtection="1">
      <alignment horizontal="center"/>
      <protection locked="0"/>
    </xf>
    <xf numFmtId="0" fontId="27" fillId="26" borderId="20" xfId="0" applyFont="1" applyFill="1" applyBorder="1" applyAlignment="1" applyProtection="1">
      <alignment horizontal="center"/>
      <protection locked="0"/>
    </xf>
    <xf numFmtId="0" fontId="27" fillId="26" borderId="29" xfId="0" applyFont="1" applyFill="1" applyBorder="1" applyAlignment="1" applyProtection="1">
      <alignment horizontal="center"/>
      <protection locked="0"/>
    </xf>
    <xf numFmtId="0" fontId="27" fillId="0" borderId="17" xfId="0" applyFont="1" applyBorder="1" applyAlignment="1" applyProtection="1">
      <alignment horizontal="center"/>
      <protection locked="0"/>
    </xf>
    <xf numFmtId="164" fontId="1" fillId="27" borderId="0" xfId="0" applyNumberFormat="1" applyFont="1" applyFill="1" applyProtection="1">
      <protection hidden="1"/>
    </xf>
    <xf numFmtId="0" fontId="42" fillId="0" borderId="0" xfId="0" applyFont="1"/>
    <xf numFmtId="0" fontId="35" fillId="0" borderId="0" xfId="0" applyFont="1"/>
    <xf numFmtId="0" fontId="32" fillId="0" borderId="0" xfId="0" applyFont="1" applyProtection="1">
      <protection locked="0"/>
    </xf>
    <xf numFmtId="0" fontId="35" fillId="0" borderId="0" xfId="0" applyFont="1" applyProtection="1">
      <protection locked="0"/>
    </xf>
    <xf numFmtId="0" fontId="32" fillId="0" borderId="0" xfId="0" applyFont="1" applyAlignment="1" applyProtection="1">
      <alignment horizontal="left"/>
      <protection locked="0"/>
    </xf>
    <xf numFmtId="0" fontId="42" fillId="0" borderId="0" xfId="0" applyFont="1" applyProtection="1">
      <protection hidden="1"/>
    </xf>
    <xf numFmtId="0" fontId="19" fillId="0" borderId="0" xfId="0" applyFont="1" applyProtection="1">
      <protection locked="0"/>
    </xf>
    <xf numFmtId="0" fontId="44" fillId="0" borderId="0" xfId="0" applyFont="1" applyProtection="1">
      <protection hidden="1"/>
    </xf>
    <xf numFmtId="0" fontId="19" fillId="0" borderId="34" xfId="0" applyFont="1" applyBorder="1" applyAlignment="1" applyProtection="1">
      <alignment horizontal="center"/>
      <protection hidden="1"/>
    </xf>
    <xf numFmtId="49" fontId="19" fillId="0" borderId="20" xfId="0" applyNumberFormat="1" applyFont="1" applyBorder="1" applyProtection="1">
      <protection hidden="1"/>
    </xf>
    <xf numFmtId="0" fontId="19" fillId="0" borderId="29" xfId="0" applyFont="1" applyBorder="1" applyProtection="1">
      <protection hidden="1"/>
    </xf>
    <xf numFmtId="0" fontId="19" fillId="0" borderId="20" xfId="0" applyFont="1" applyBorder="1" applyProtection="1">
      <protection hidden="1"/>
    </xf>
    <xf numFmtId="0" fontId="19" fillId="0" borderId="20" xfId="0" applyFont="1" applyBorder="1" applyAlignment="1" applyProtection="1">
      <alignment horizontal="left"/>
      <protection hidden="1"/>
    </xf>
    <xf numFmtId="0" fontId="19" fillId="0" borderId="29" xfId="0" applyFont="1" applyBorder="1" applyAlignment="1" applyProtection="1">
      <alignment horizontal="left"/>
      <protection hidden="1"/>
    </xf>
    <xf numFmtId="0" fontId="45" fillId="0" borderId="0" xfId="0" applyFont="1" applyProtection="1">
      <protection hidden="1"/>
    </xf>
  </cellXfs>
  <cellStyles count="42">
    <cellStyle name="20 % - Dekorfärg1" xfId="1" builtinId="30" customBuiltin="1"/>
    <cellStyle name="20 % - Dekorfärg2" xfId="2" builtinId="34" customBuiltin="1"/>
    <cellStyle name="20 % - Dekorfärg3" xfId="3" builtinId="38" customBuiltin="1"/>
    <cellStyle name="20 % - Dekorfärg4" xfId="4" builtinId="42" customBuiltin="1"/>
    <cellStyle name="20 % - Dekorfärg5" xfId="5" builtinId="46" customBuiltin="1"/>
    <cellStyle name="20 % - Dekorfärg6" xfId="6" builtinId="50" customBuiltin="1"/>
    <cellStyle name="40 % - Dekorfärg1" xfId="7" builtinId="31" customBuiltin="1"/>
    <cellStyle name="40 % - Dekorfärg2" xfId="8" builtinId="35" customBuiltin="1"/>
    <cellStyle name="40 % - Dekorfärg3" xfId="9" builtinId="39" customBuiltin="1"/>
    <cellStyle name="40 % - Dekorfärg4" xfId="10" builtinId="43" customBuiltin="1"/>
    <cellStyle name="40 % - Dekorfärg5" xfId="11" builtinId="47" customBuiltin="1"/>
    <cellStyle name="40 % - Dekorfärg6" xfId="12" builtinId="51" customBuiltin="1"/>
    <cellStyle name="60 % - Dekorfärg1" xfId="13" builtinId="32" customBuiltin="1"/>
    <cellStyle name="60 % - Dekorfärg2" xfId="14" builtinId="36" customBuiltin="1"/>
    <cellStyle name="60 % - Dekorfärg3" xfId="15" builtinId="40" customBuiltin="1"/>
    <cellStyle name="60 % - Dekorfärg4" xfId="16" builtinId="44" customBuiltin="1"/>
    <cellStyle name="60 % - Dekorfärg5" xfId="17" builtinId="48" customBuiltin="1"/>
    <cellStyle name="60 % - Dekorfärg6" xfId="18" builtinId="52" customBuiltin="1"/>
    <cellStyle name="Anteckning" xfId="19" builtinId="10" customBuiltin="1"/>
    <cellStyle name="Beräkning" xfId="20" builtinId="22" customBuiltin="1"/>
    <cellStyle name="Bra" xfId="21" builtinId="26" customBuiltin="1"/>
    <cellStyle name="Dekorfärg1" xfId="23" builtinId="29" customBuiltin="1"/>
    <cellStyle name="Dekorfärg2" xfId="24" builtinId="33" customBuiltin="1"/>
    <cellStyle name="Dekorfärg3" xfId="25" builtinId="37" customBuiltin="1"/>
    <cellStyle name="Dekorfärg4" xfId="26" builtinId="41" customBuiltin="1"/>
    <cellStyle name="Dekorfärg5" xfId="27" builtinId="45" customBuiltin="1"/>
    <cellStyle name="Dekorfärg6" xfId="28" builtinId="49" customBuiltin="1"/>
    <cellStyle name="Dålig" xfId="22" builtinId="27" customBuiltin="1"/>
    <cellStyle name="Förklarande text" xfId="29" builtinId="53" customBuiltin="1"/>
    <cellStyle name="Indata" xfId="30" builtinId="20" customBuiltin="1"/>
    <cellStyle name="Kontrollcell" xfId="31" builtinId="23" customBuiltin="1"/>
    <cellStyle name="Länkad cell" xfId="32" builtinId="24" customBuiltin="1"/>
    <cellStyle name="Neutral" xfId="33" builtinId="28" customBuiltin="1"/>
    <cellStyle name="Normal" xfId="0" builtinId="0"/>
    <cellStyle name="Rubrik" xfId="34" builtinId="15" customBuiltin="1"/>
    <cellStyle name="Rubrik 1" xfId="35" builtinId="16" customBuiltin="1"/>
    <cellStyle name="Rubrik 2" xfId="36" builtinId="17" customBuiltin="1"/>
    <cellStyle name="Rubrik 3" xfId="37" builtinId="18" customBuiltin="1"/>
    <cellStyle name="Rubrik 4" xfId="38" builtinId="19" customBuiltin="1"/>
    <cellStyle name="Summa" xfId="39" builtinId="25" customBuiltin="1"/>
    <cellStyle name="Utdata" xfId="40" builtinId="21" customBuiltin="1"/>
    <cellStyle name="Varningstext" xfId="41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8"/>
  <sheetViews>
    <sheetView workbookViewId="0">
      <selection activeCell="M13" sqref="M13"/>
    </sheetView>
  </sheetViews>
  <sheetFormatPr defaultRowHeight="12.75" x14ac:dyDescent="0.2"/>
  <cols>
    <col min="1" max="1" width="11.7109375" style="2" customWidth="1"/>
    <col min="2" max="2" width="10.28515625" style="2" customWidth="1"/>
    <col min="3" max="3" width="10" style="2" customWidth="1"/>
    <col min="4" max="4" width="10.42578125" style="2" customWidth="1"/>
    <col min="5" max="5" width="9.5703125" style="2" customWidth="1"/>
    <col min="6" max="6" width="4.85546875" style="2" customWidth="1"/>
    <col min="7" max="10" width="5.7109375" style="2" customWidth="1"/>
    <col min="11" max="11" width="3.5703125" style="2" customWidth="1"/>
    <col min="12" max="12" width="16" style="2" customWidth="1"/>
  </cols>
  <sheetData>
    <row r="1" spans="1:12" x14ac:dyDescent="0.2">
      <c r="A1" s="47">
        <f>'Obeh 1'!I$8</f>
        <v>43956</v>
      </c>
      <c r="B1" s="2" t="s">
        <v>67</v>
      </c>
      <c r="C1" s="2" t="s">
        <v>68</v>
      </c>
      <c r="D1" s="2" t="s">
        <v>69</v>
      </c>
      <c r="E1" s="2" t="s">
        <v>70</v>
      </c>
      <c r="L1" s="48">
        <f>A1</f>
        <v>43956</v>
      </c>
    </row>
    <row r="2" spans="1:12" x14ac:dyDescent="0.2">
      <c r="A2" s="49">
        <f>'Obeh 1'!F$8</f>
        <v>32</v>
      </c>
      <c r="L2" s="50">
        <f>A2</f>
        <v>32</v>
      </c>
    </row>
    <row r="3" spans="1:12" x14ac:dyDescent="0.2">
      <c r="A3" s="51" t="str">
        <f>'Obeh 1'!C$105</f>
        <v>ERYSGR</v>
      </c>
      <c r="B3" s="51">
        <f>'Obeh 1'!F$105</f>
        <v>0</v>
      </c>
      <c r="C3" s="51">
        <f>'Obeh 1'!G$105</f>
        <v>0</v>
      </c>
      <c r="D3" s="51">
        <f>'Obeh 1'!H$105</f>
        <v>0</v>
      </c>
      <c r="E3" s="51">
        <f>'Obeh 1'!I$105</f>
        <v>0</v>
      </c>
      <c r="G3" s="52" t="str">
        <f t="shared" ref="G3:J8" si="0">IF(ISNUMBER(B3),TEXT(B3,"0.00"),"------")</f>
        <v>0.00</v>
      </c>
      <c r="H3" s="52" t="str">
        <f t="shared" si="0"/>
        <v>0.00</v>
      </c>
      <c r="I3" s="52" t="str">
        <f t="shared" si="0"/>
        <v>0.00</v>
      </c>
      <c r="J3" s="52" t="str">
        <f t="shared" si="0"/>
        <v>0.00</v>
      </c>
      <c r="L3" s="52" t="str">
        <f t="shared" ref="L3:L8" si="1">CONCATENATE(G3,"-",H3,"-",I3,"-",J3)</f>
        <v>0.00-0.00-0.00-0.00</v>
      </c>
    </row>
    <row r="4" spans="1:12" x14ac:dyDescent="0.2">
      <c r="A4" s="51" t="str">
        <f>'Obeh 1'!C$106</f>
        <v>PUCCRE</v>
      </c>
      <c r="B4" s="51">
        <f>'Obeh 1'!F$106</f>
        <v>0</v>
      </c>
      <c r="C4" s="51">
        <f>'Obeh 1'!G$106</f>
        <v>0</v>
      </c>
      <c r="D4" s="51">
        <f>'Obeh 1'!H$106</f>
        <v>0</v>
      </c>
      <c r="E4" s="51">
        <f>'Obeh 1'!I$106</f>
        <v>0</v>
      </c>
      <c r="G4" s="52" t="str">
        <f t="shared" si="0"/>
        <v>0.00</v>
      </c>
      <c r="H4" s="52" t="str">
        <f t="shared" si="0"/>
        <v>0.00</v>
      </c>
      <c r="I4" s="52" t="str">
        <f t="shared" si="0"/>
        <v>0.00</v>
      </c>
      <c r="J4" s="52" t="str">
        <f t="shared" si="0"/>
        <v>0.00</v>
      </c>
      <c r="L4" s="52" t="str">
        <f t="shared" si="1"/>
        <v>0.00-0.00-0.00-0.00</v>
      </c>
    </row>
    <row r="5" spans="1:12" x14ac:dyDescent="0.2">
      <c r="A5" s="51" t="str">
        <f>'Obeh 1'!C$107</f>
        <v>PUCCST</v>
      </c>
      <c r="B5" s="51">
        <f>'Obeh 1'!F$107</f>
        <v>0</v>
      </c>
      <c r="C5" s="51">
        <f>'Obeh 1'!G$107</f>
        <v>0</v>
      </c>
      <c r="D5" s="51">
        <f>'Obeh 1'!H$107</f>
        <v>0</v>
      </c>
      <c r="E5" s="51">
        <f>'Obeh 1'!I$107</f>
        <v>0</v>
      </c>
      <c r="G5" s="52" t="str">
        <f t="shared" si="0"/>
        <v>0.00</v>
      </c>
      <c r="H5" s="52" t="str">
        <f t="shared" si="0"/>
        <v>0.00</v>
      </c>
      <c r="I5" s="52" t="str">
        <f t="shared" si="0"/>
        <v>0.00</v>
      </c>
      <c r="J5" s="52" t="str">
        <f t="shared" si="0"/>
        <v>0.00</v>
      </c>
      <c r="L5" s="52" t="str">
        <f t="shared" si="1"/>
        <v>0.00-0.00-0.00-0.00</v>
      </c>
    </row>
    <row r="6" spans="1:12" x14ac:dyDescent="0.2">
      <c r="A6" s="51" t="str">
        <f>'Obeh 1'!C$108</f>
        <v>SEPTTR</v>
      </c>
      <c r="B6" s="51">
        <f>'Obeh 1'!F$108</f>
        <v>0</v>
      </c>
      <c r="C6" s="51">
        <f>'Obeh 1'!G$108</f>
        <v>0</v>
      </c>
      <c r="D6" s="51">
        <f>'Obeh 1'!H$108</f>
        <v>0</v>
      </c>
      <c r="E6" s="51">
        <f>'Obeh 1'!I$108</f>
        <v>0</v>
      </c>
      <c r="G6" s="52" t="str">
        <f t="shared" si="0"/>
        <v>0.00</v>
      </c>
      <c r="H6" s="52" t="str">
        <f t="shared" si="0"/>
        <v>0.00</v>
      </c>
      <c r="I6" s="52" t="str">
        <f t="shared" si="0"/>
        <v>0.00</v>
      </c>
      <c r="J6" s="52" t="str">
        <f t="shared" si="0"/>
        <v>0.00</v>
      </c>
      <c r="L6" s="52" t="str">
        <f t="shared" si="1"/>
        <v>0.00-0.00-0.00-0.00</v>
      </c>
    </row>
    <row r="7" spans="1:12" x14ac:dyDescent="0.2">
      <c r="A7" s="51" t="str">
        <f>'Obeh 1'!C$109</f>
        <v>PYRNTR</v>
      </c>
      <c r="B7" s="51">
        <f>'Obeh 1'!F$109</f>
        <v>0</v>
      </c>
      <c r="C7" s="51">
        <f>'Obeh 1'!G$109</f>
        <v>0</v>
      </c>
      <c r="D7" s="51">
        <f>'Obeh 1'!H$109</f>
        <v>0</v>
      </c>
      <c r="E7" s="51">
        <f>'Obeh 1'!I$109</f>
        <v>0</v>
      </c>
      <c r="G7" s="52" t="str">
        <f t="shared" si="0"/>
        <v>0.00</v>
      </c>
      <c r="H7" s="52" t="str">
        <f t="shared" si="0"/>
        <v>0.00</v>
      </c>
      <c r="I7" s="52" t="str">
        <f t="shared" si="0"/>
        <v>0.00</v>
      </c>
      <c r="J7" s="52" t="str">
        <f t="shared" si="0"/>
        <v>0.00</v>
      </c>
      <c r="L7" s="52" t="str">
        <f t="shared" si="1"/>
        <v>0.00-0.00-0.00-0.00</v>
      </c>
    </row>
    <row r="8" spans="1:12" x14ac:dyDescent="0.2">
      <c r="A8" s="51" t="str">
        <f>'Obeh 1'!C$110</f>
        <v>Andel vissna</v>
      </c>
      <c r="B8" s="53" t="e">
        <f>'Obeh 1'!F$110</f>
        <v>#DIV/0!</v>
      </c>
      <c r="C8" s="51" t="e">
        <f>'Obeh 1'!G$110</f>
        <v>#DIV/0!</v>
      </c>
      <c r="D8" s="51" t="e">
        <f>'Obeh 1'!H$110</f>
        <v>#DIV/0!</v>
      </c>
      <c r="E8" s="51" t="e">
        <f>'Obeh 1'!I$110</f>
        <v>#DIV/0!</v>
      </c>
      <c r="G8" s="52" t="str">
        <f t="shared" si="0"/>
        <v>------</v>
      </c>
      <c r="H8" s="52" t="str">
        <f t="shared" si="0"/>
        <v>------</v>
      </c>
      <c r="I8" s="52" t="str">
        <f t="shared" si="0"/>
        <v>------</v>
      </c>
      <c r="J8" s="52" t="str">
        <f t="shared" si="0"/>
        <v>------</v>
      </c>
      <c r="L8" s="52" t="str">
        <f t="shared" si="1"/>
        <v>---------------------------</v>
      </c>
    </row>
    <row r="9" spans="1:12" x14ac:dyDescent="0.2">
      <c r="A9" s="47" t="str">
        <f>'Obeh 2'!I$8</f>
        <v>2020-05-20</v>
      </c>
      <c r="B9" s="2" t="s">
        <v>67</v>
      </c>
      <c r="C9" s="2" t="s">
        <v>68</v>
      </c>
      <c r="D9" s="2" t="s">
        <v>69</v>
      </c>
      <c r="E9" s="2" t="s">
        <v>70</v>
      </c>
      <c r="L9" s="48" t="str">
        <f>A9</f>
        <v>2020-05-20</v>
      </c>
    </row>
    <row r="10" spans="1:12" x14ac:dyDescent="0.2">
      <c r="A10" s="49">
        <f>'Obeh 2'!F$8</f>
        <v>41</v>
      </c>
      <c r="L10" s="50">
        <f>A10</f>
        <v>41</v>
      </c>
    </row>
    <row r="11" spans="1:12" x14ac:dyDescent="0.2">
      <c r="A11" s="51">
        <f>'Obeh 2'!C$105</f>
        <v>0</v>
      </c>
      <c r="B11" s="51">
        <f>'Obeh 2'!F$105</f>
        <v>0</v>
      </c>
      <c r="C11" s="51">
        <f>'Obeh 2'!G$105</f>
        <v>0</v>
      </c>
      <c r="D11" s="51">
        <f>'Obeh 2'!H$105</f>
        <v>0</v>
      </c>
      <c r="E11" s="51">
        <f>'Obeh 2'!I$105</f>
        <v>2.5000000000000001E-3</v>
      </c>
      <c r="G11" s="52" t="str">
        <f t="shared" ref="G11:G16" si="2">IF(ISNUMBER(B11),TEXT(B11,"0.00"),"------")</f>
        <v>0.00</v>
      </c>
      <c r="H11" s="52" t="str">
        <f t="shared" ref="H11:H16" si="3">IF(ISNUMBER(C11),TEXT(C11,"0.00"),"------")</f>
        <v>0.00</v>
      </c>
      <c r="I11" s="52" t="str">
        <f t="shared" ref="I11:I16" si="4">IF(ISNUMBER(D11),TEXT(D11,"0.00"),"------")</f>
        <v>0.00</v>
      </c>
      <c r="J11" s="52" t="str">
        <f t="shared" ref="J11:J16" si="5">IF(ISNUMBER(E11),TEXT(E11,"0.00"),"------")</f>
        <v>0.00</v>
      </c>
      <c r="L11" s="52" t="str">
        <f t="shared" ref="L11:L16" si="6">CONCATENATE(G11,"-",H11,"-",I11,"-",J11)</f>
        <v>0.00-0.00-0.00-0.00</v>
      </c>
    </row>
    <row r="12" spans="1:12" x14ac:dyDescent="0.2">
      <c r="A12" s="51">
        <f>'Obeh 2'!C$106</f>
        <v>0</v>
      </c>
      <c r="B12" s="51">
        <f>'Obeh 2'!F$106</f>
        <v>0</v>
      </c>
      <c r="C12" s="51">
        <f>'Obeh 2'!G$106</f>
        <v>0</v>
      </c>
      <c r="D12" s="51">
        <f>'Obeh 2'!H$106</f>
        <v>0</v>
      </c>
      <c r="E12" s="51">
        <f>'Obeh 2'!I$106</f>
        <v>0</v>
      </c>
      <c r="G12" s="52" t="str">
        <f t="shared" si="2"/>
        <v>0.00</v>
      </c>
      <c r="H12" s="52" t="str">
        <f t="shared" si="3"/>
        <v>0.00</v>
      </c>
      <c r="I12" s="52" t="str">
        <f t="shared" si="4"/>
        <v>0.00</v>
      </c>
      <c r="J12" s="52" t="str">
        <f t="shared" si="5"/>
        <v>0.00</v>
      </c>
      <c r="L12" s="52" t="str">
        <f t="shared" si="6"/>
        <v>0.00-0.00-0.00-0.00</v>
      </c>
    </row>
    <row r="13" spans="1:12" x14ac:dyDescent="0.2">
      <c r="A13" s="51">
        <f>'Obeh 2'!C$107</f>
        <v>0</v>
      </c>
      <c r="B13" s="51">
        <f>'Obeh 2'!F$107</f>
        <v>0</v>
      </c>
      <c r="C13" s="51">
        <f>'Obeh 2'!G$107</f>
        <v>0</v>
      </c>
      <c r="D13" s="51">
        <f>'Obeh 2'!H$107</f>
        <v>0</v>
      </c>
      <c r="E13" s="51">
        <f>'Obeh 2'!I$107</f>
        <v>0</v>
      </c>
      <c r="G13" s="52" t="str">
        <f t="shared" si="2"/>
        <v>0.00</v>
      </c>
      <c r="H13" s="52" t="str">
        <f t="shared" si="3"/>
        <v>0.00</v>
      </c>
      <c r="I13" s="52" t="str">
        <f t="shared" si="4"/>
        <v>0.00</v>
      </c>
      <c r="J13" s="52" t="str">
        <f t="shared" si="5"/>
        <v>0.00</v>
      </c>
      <c r="L13" s="52" t="str">
        <f t="shared" si="6"/>
        <v>0.00-0.00-0.00-0.00</v>
      </c>
    </row>
    <row r="14" spans="1:12" x14ac:dyDescent="0.2">
      <c r="A14" s="51">
        <f>'Obeh 2'!C$108</f>
        <v>0</v>
      </c>
      <c r="B14" s="51">
        <f>'Obeh 2'!F$108</f>
        <v>0</v>
      </c>
      <c r="C14" s="51">
        <f>'Obeh 2'!G$108</f>
        <v>0</v>
      </c>
      <c r="D14" s="51">
        <f>'Obeh 2'!H$108</f>
        <v>0</v>
      </c>
      <c r="E14" s="51">
        <f>'Obeh 2'!I$108</f>
        <v>0</v>
      </c>
      <c r="G14" s="52" t="str">
        <f t="shared" si="2"/>
        <v>0.00</v>
      </c>
      <c r="H14" s="52" t="str">
        <f t="shared" si="3"/>
        <v>0.00</v>
      </c>
      <c r="I14" s="52" t="str">
        <f t="shared" si="4"/>
        <v>0.00</v>
      </c>
      <c r="J14" s="52" t="str">
        <f t="shared" si="5"/>
        <v>0.00</v>
      </c>
      <c r="L14" s="52" t="str">
        <f t="shared" si="6"/>
        <v>0.00-0.00-0.00-0.00</v>
      </c>
    </row>
    <row r="15" spans="1:12" x14ac:dyDescent="0.2">
      <c r="A15" s="51">
        <f>'Obeh 2'!C$109</f>
        <v>0</v>
      </c>
      <c r="B15" s="51">
        <f>'Obeh 2'!F$109</f>
        <v>0</v>
      </c>
      <c r="C15" s="51">
        <f>'Obeh 2'!G$109</f>
        <v>0</v>
      </c>
      <c r="D15" s="51">
        <f>'Obeh 2'!H$109</f>
        <v>0</v>
      </c>
      <c r="E15" s="51">
        <f>'Obeh 2'!I$109</f>
        <v>0</v>
      </c>
      <c r="G15" s="52" t="str">
        <f t="shared" si="2"/>
        <v>0.00</v>
      </c>
      <c r="H15" s="52" t="str">
        <f t="shared" si="3"/>
        <v>0.00</v>
      </c>
      <c r="I15" s="52" t="str">
        <f t="shared" si="4"/>
        <v>0.00</v>
      </c>
      <c r="J15" s="52" t="str">
        <f t="shared" si="5"/>
        <v>0.00</v>
      </c>
      <c r="L15" s="52" t="str">
        <f t="shared" si="6"/>
        <v>0.00-0.00-0.00-0.00</v>
      </c>
    </row>
    <row r="16" spans="1:12" x14ac:dyDescent="0.2">
      <c r="A16" s="51">
        <f>'Obeh 2'!C$110</f>
        <v>0</v>
      </c>
      <c r="B16" s="53" t="e">
        <f>'Obeh 2'!F$110</f>
        <v>#DIV/0!</v>
      </c>
      <c r="C16" s="51" t="e">
        <f>'Obeh 2'!G$110</f>
        <v>#DIV/0!</v>
      </c>
      <c r="D16" s="51" t="e">
        <f>'Obeh 2'!H$110</f>
        <v>#DIV/0!</v>
      </c>
      <c r="E16" s="51" t="e">
        <f>'Obeh 2'!I$110</f>
        <v>#DIV/0!</v>
      </c>
      <c r="G16" s="52" t="str">
        <f t="shared" si="2"/>
        <v>------</v>
      </c>
      <c r="H16" s="52" t="str">
        <f t="shared" si="3"/>
        <v>------</v>
      </c>
      <c r="I16" s="52" t="str">
        <f t="shared" si="4"/>
        <v>------</v>
      </c>
      <c r="J16" s="52" t="str">
        <f t="shared" si="5"/>
        <v>------</v>
      </c>
      <c r="L16" s="52" t="str">
        <f t="shared" si="6"/>
        <v>---------------------------</v>
      </c>
    </row>
    <row r="17" spans="1:12" x14ac:dyDescent="0.2">
      <c r="A17" s="47">
        <f>'Obeh 3'!I$8</f>
        <v>43985</v>
      </c>
      <c r="B17" s="2" t="s">
        <v>67</v>
      </c>
      <c r="C17" s="2" t="s">
        <v>68</v>
      </c>
      <c r="D17" s="2" t="s">
        <v>69</v>
      </c>
      <c r="E17" s="2" t="s">
        <v>70</v>
      </c>
      <c r="L17" s="48">
        <f>A17</f>
        <v>43985</v>
      </c>
    </row>
    <row r="18" spans="1:12" x14ac:dyDescent="0.2">
      <c r="A18" s="49">
        <f>'Obeh 3'!F$8</f>
        <v>59</v>
      </c>
      <c r="L18" s="50">
        <f>A18</f>
        <v>59</v>
      </c>
    </row>
    <row r="19" spans="1:12" x14ac:dyDescent="0.2">
      <c r="A19" s="51">
        <f>'Obeh 3'!C$105</f>
        <v>0</v>
      </c>
      <c r="B19" s="51">
        <f>'Obeh 3'!F$105</f>
        <v>0</v>
      </c>
      <c r="C19" s="51">
        <f>'Obeh 3'!G$105</f>
        <v>7.4999999999999997E-3</v>
      </c>
      <c r="D19" s="51">
        <f>'Obeh 3'!H$105</f>
        <v>7.4999999999999997E-3</v>
      </c>
      <c r="E19" s="51">
        <f>'Obeh 3'!I$105</f>
        <v>0</v>
      </c>
      <c r="G19" s="52" t="str">
        <f t="shared" ref="G19:G24" si="7">IF(ISNUMBER(B19),TEXT(B19,"0.00"),"------")</f>
        <v>0.00</v>
      </c>
      <c r="H19" s="52" t="str">
        <f t="shared" ref="H19:H24" si="8">IF(ISNUMBER(C19),TEXT(C19,"0.00"),"------")</f>
        <v>0.00</v>
      </c>
      <c r="I19" s="52" t="str">
        <f t="shared" ref="I19:I24" si="9">IF(ISNUMBER(D19),TEXT(D19,"0.00"),"------")</f>
        <v>0.00</v>
      </c>
      <c r="J19" s="52" t="str">
        <f t="shared" ref="J19:J24" si="10">IF(ISNUMBER(E19),TEXT(E19,"0.00"),"------")</f>
        <v>0.00</v>
      </c>
      <c r="L19" s="52" t="str">
        <f t="shared" ref="L19:L24" si="11">CONCATENATE(G19,"-",H19,"-",I19,"-",J19)</f>
        <v>0.00-0.00-0.00-0.00</v>
      </c>
    </row>
    <row r="20" spans="1:12" x14ac:dyDescent="0.2">
      <c r="A20" s="51">
        <f>'Obeh 3'!C$106</f>
        <v>0</v>
      </c>
      <c r="B20" s="51">
        <f>'Obeh 3'!F$106</f>
        <v>0</v>
      </c>
      <c r="C20" s="51">
        <f>'Obeh 3'!G$106</f>
        <v>0</v>
      </c>
      <c r="D20" s="51">
        <f>'Obeh 3'!H$106</f>
        <v>0</v>
      </c>
      <c r="E20" s="51">
        <f>'Obeh 3'!I$106</f>
        <v>0</v>
      </c>
      <c r="G20" s="52" t="str">
        <f t="shared" si="7"/>
        <v>0.00</v>
      </c>
      <c r="H20" s="52" t="str">
        <f t="shared" si="8"/>
        <v>0.00</v>
      </c>
      <c r="I20" s="52" t="str">
        <f t="shared" si="9"/>
        <v>0.00</v>
      </c>
      <c r="J20" s="52" t="str">
        <f t="shared" si="10"/>
        <v>0.00</v>
      </c>
      <c r="L20" s="52" t="str">
        <f t="shared" si="11"/>
        <v>0.00-0.00-0.00-0.00</v>
      </c>
    </row>
    <row r="21" spans="1:12" x14ac:dyDescent="0.2">
      <c r="A21" s="51">
        <f>'Obeh 3'!C$107</f>
        <v>0</v>
      </c>
      <c r="B21" s="51">
        <f>'Obeh 3'!F$107</f>
        <v>0</v>
      </c>
      <c r="C21" s="51">
        <f>'Obeh 3'!G$107</f>
        <v>0</v>
      </c>
      <c r="D21" s="51">
        <f>'Obeh 3'!H$107</f>
        <v>0</v>
      </c>
      <c r="E21" s="51">
        <f>'Obeh 3'!I$107</f>
        <v>0</v>
      </c>
      <c r="G21" s="52" t="str">
        <f t="shared" si="7"/>
        <v>0.00</v>
      </c>
      <c r="H21" s="52" t="str">
        <f t="shared" si="8"/>
        <v>0.00</v>
      </c>
      <c r="I21" s="52" t="str">
        <f t="shared" si="9"/>
        <v>0.00</v>
      </c>
      <c r="J21" s="52" t="str">
        <f t="shared" si="10"/>
        <v>0.00</v>
      </c>
      <c r="L21" s="52" t="str">
        <f t="shared" si="11"/>
        <v>0.00-0.00-0.00-0.00</v>
      </c>
    </row>
    <row r="22" spans="1:12" x14ac:dyDescent="0.2">
      <c r="A22" s="51">
        <f>'Obeh 3'!C$108</f>
        <v>0</v>
      </c>
      <c r="B22" s="51">
        <f>'Obeh 3'!F$108</f>
        <v>0</v>
      </c>
      <c r="C22" s="51">
        <f>'Obeh 3'!G$108</f>
        <v>0</v>
      </c>
      <c r="D22" s="51">
        <f>'Obeh 3'!H$108</f>
        <v>2.75E-2</v>
      </c>
      <c r="E22" s="51">
        <f>'Obeh 3'!I$108</f>
        <v>1.2500000000000001E-2</v>
      </c>
      <c r="G22" s="52" t="str">
        <f t="shared" si="7"/>
        <v>0.00</v>
      </c>
      <c r="H22" s="52" t="str">
        <f t="shared" si="8"/>
        <v>0.00</v>
      </c>
      <c r="I22" s="52" t="str">
        <f t="shared" si="9"/>
        <v>0.00</v>
      </c>
      <c r="J22" s="52" t="str">
        <f t="shared" si="10"/>
        <v>0.00</v>
      </c>
      <c r="L22" s="52" t="str">
        <f t="shared" si="11"/>
        <v>0.00-0.00-0.00-0.00</v>
      </c>
    </row>
    <row r="23" spans="1:12" x14ac:dyDescent="0.2">
      <c r="A23" s="51">
        <f>'Obeh 3'!C$109</f>
        <v>0</v>
      </c>
      <c r="B23" s="51">
        <f>'Obeh 3'!F$109</f>
        <v>0</v>
      </c>
      <c r="C23" s="51">
        <f>'Obeh 3'!G$109</f>
        <v>0</v>
      </c>
      <c r="D23" s="51">
        <f>'Obeh 3'!H$109</f>
        <v>0</v>
      </c>
      <c r="E23" s="51">
        <f>'Obeh 3'!I$109</f>
        <v>0</v>
      </c>
      <c r="G23" s="52" t="str">
        <f t="shared" si="7"/>
        <v>0.00</v>
      </c>
      <c r="H23" s="52" t="str">
        <f t="shared" si="8"/>
        <v>0.00</v>
      </c>
      <c r="I23" s="52" t="str">
        <f t="shared" si="9"/>
        <v>0.00</v>
      </c>
      <c r="J23" s="52" t="str">
        <f t="shared" si="10"/>
        <v>0.00</v>
      </c>
      <c r="L23" s="52" t="str">
        <f t="shared" si="11"/>
        <v>0.00-0.00-0.00-0.00</v>
      </c>
    </row>
    <row r="24" spans="1:12" x14ac:dyDescent="0.2">
      <c r="A24" s="51">
        <f>'Obeh 3'!C$110</f>
        <v>0</v>
      </c>
      <c r="B24" s="53" t="e">
        <f>'Obeh 3'!F$110</f>
        <v>#DIV/0!</v>
      </c>
      <c r="C24" s="51" t="e">
        <f>'Obeh 3'!G$110</f>
        <v>#DIV/0!</v>
      </c>
      <c r="D24" s="51" t="e">
        <f>'Obeh 3'!H$110</f>
        <v>#DIV/0!</v>
      </c>
      <c r="E24" s="51" t="e">
        <f>'Obeh 3'!I$110</f>
        <v>#DIV/0!</v>
      </c>
      <c r="G24" s="52" t="str">
        <f t="shared" si="7"/>
        <v>------</v>
      </c>
      <c r="H24" s="52" t="str">
        <f t="shared" si="8"/>
        <v>------</v>
      </c>
      <c r="I24" s="52" t="str">
        <f t="shared" si="9"/>
        <v>------</v>
      </c>
      <c r="J24" s="52" t="str">
        <f t="shared" si="10"/>
        <v>------</v>
      </c>
      <c r="L24" s="52" t="str">
        <f t="shared" si="11"/>
        <v>---------------------------</v>
      </c>
    </row>
    <row r="25" spans="1:12" x14ac:dyDescent="0.2">
      <c r="A25" s="47" t="e">
        <f>#REF!</f>
        <v>#REF!</v>
      </c>
      <c r="B25" s="2" t="s">
        <v>67</v>
      </c>
      <c r="C25" s="2" t="s">
        <v>68</v>
      </c>
      <c r="D25" s="2" t="s">
        <v>69</v>
      </c>
      <c r="E25" s="2" t="s">
        <v>70</v>
      </c>
      <c r="L25" s="48" t="e">
        <f>A25</f>
        <v>#REF!</v>
      </c>
    </row>
    <row r="26" spans="1:12" x14ac:dyDescent="0.2">
      <c r="A26" s="49" t="e">
        <f>#REF!</f>
        <v>#REF!</v>
      </c>
      <c r="L26" s="50" t="e">
        <f>A26</f>
        <v>#REF!</v>
      </c>
    </row>
    <row r="27" spans="1:12" x14ac:dyDescent="0.2">
      <c r="A27" s="51" t="e">
        <f>#REF!</f>
        <v>#REF!</v>
      </c>
      <c r="B27" s="51" t="e">
        <f>#REF!</f>
        <v>#REF!</v>
      </c>
      <c r="C27" s="51" t="e">
        <f>#REF!</f>
        <v>#REF!</v>
      </c>
      <c r="D27" s="51" t="e">
        <f>#REF!</f>
        <v>#REF!</v>
      </c>
      <c r="E27" s="51" t="e">
        <f>#REF!</f>
        <v>#REF!</v>
      </c>
      <c r="G27" s="52" t="str">
        <f t="shared" ref="G27:G32" si="12">IF(ISNUMBER(B27),TEXT(B27,"0.00"),"------")</f>
        <v>------</v>
      </c>
      <c r="H27" s="52" t="str">
        <f t="shared" ref="H27:H32" si="13">IF(ISNUMBER(C27),TEXT(C27,"0.00"),"------")</f>
        <v>------</v>
      </c>
      <c r="I27" s="52" t="str">
        <f t="shared" ref="I27:I32" si="14">IF(ISNUMBER(D27),TEXT(D27,"0.00"),"------")</f>
        <v>------</v>
      </c>
      <c r="J27" s="52" t="str">
        <f t="shared" ref="J27:J32" si="15">IF(ISNUMBER(E27),TEXT(E27,"0.00"),"------")</f>
        <v>------</v>
      </c>
      <c r="L27" s="52" t="str">
        <f t="shared" ref="L27:L32" si="16">CONCATENATE(G27,"-",H27,"-",I27,"-",J27)</f>
        <v>---------------------------</v>
      </c>
    </row>
    <row r="28" spans="1:12" x14ac:dyDescent="0.2">
      <c r="A28" s="51" t="e">
        <f>#REF!</f>
        <v>#REF!</v>
      </c>
      <c r="B28" s="51" t="e">
        <f>#REF!</f>
        <v>#REF!</v>
      </c>
      <c r="C28" s="51" t="e">
        <f>#REF!</f>
        <v>#REF!</v>
      </c>
      <c r="D28" s="51" t="e">
        <f>#REF!</f>
        <v>#REF!</v>
      </c>
      <c r="E28" s="51" t="e">
        <f>#REF!</f>
        <v>#REF!</v>
      </c>
      <c r="G28" s="52" t="str">
        <f t="shared" si="12"/>
        <v>------</v>
      </c>
      <c r="H28" s="52" t="str">
        <f t="shared" si="13"/>
        <v>------</v>
      </c>
      <c r="I28" s="52" t="str">
        <f t="shared" si="14"/>
        <v>------</v>
      </c>
      <c r="J28" s="52" t="str">
        <f t="shared" si="15"/>
        <v>------</v>
      </c>
      <c r="L28" s="52" t="str">
        <f t="shared" si="16"/>
        <v>---------------------------</v>
      </c>
    </row>
    <row r="29" spans="1:12" x14ac:dyDescent="0.2">
      <c r="A29" s="51" t="e">
        <f>#REF!</f>
        <v>#REF!</v>
      </c>
      <c r="B29" s="51" t="e">
        <f>#REF!</f>
        <v>#REF!</v>
      </c>
      <c r="C29" s="51" t="e">
        <f>#REF!</f>
        <v>#REF!</v>
      </c>
      <c r="D29" s="51" t="e">
        <f>#REF!</f>
        <v>#REF!</v>
      </c>
      <c r="E29" s="51" t="e">
        <f>#REF!</f>
        <v>#REF!</v>
      </c>
      <c r="G29" s="52" t="str">
        <f t="shared" si="12"/>
        <v>------</v>
      </c>
      <c r="H29" s="52" t="str">
        <f t="shared" si="13"/>
        <v>------</v>
      </c>
      <c r="I29" s="52" t="str">
        <f t="shared" si="14"/>
        <v>------</v>
      </c>
      <c r="J29" s="52" t="str">
        <f t="shared" si="15"/>
        <v>------</v>
      </c>
      <c r="L29" s="52" t="str">
        <f t="shared" si="16"/>
        <v>---------------------------</v>
      </c>
    </row>
    <row r="30" spans="1:12" x14ac:dyDescent="0.2">
      <c r="A30" s="51" t="e">
        <f>#REF!</f>
        <v>#REF!</v>
      </c>
      <c r="B30" s="51" t="e">
        <f>#REF!</f>
        <v>#REF!</v>
      </c>
      <c r="C30" s="51" t="e">
        <f>#REF!</f>
        <v>#REF!</v>
      </c>
      <c r="D30" s="51" t="e">
        <f>#REF!</f>
        <v>#REF!</v>
      </c>
      <c r="E30" s="51" t="e">
        <f>#REF!</f>
        <v>#REF!</v>
      </c>
      <c r="G30" s="52" t="str">
        <f t="shared" si="12"/>
        <v>------</v>
      </c>
      <c r="H30" s="52" t="str">
        <f t="shared" si="13"/>
        <v>------</v>
      </c>
      <c r="I30" s="52" t="str">
        <f t="shared" si="14"/>
        <v>------</v>
      </c>
      <c r="J30" s="52" t="str">
        <f t="shared" si="15"/>
        <v>------</v>
      </c>
      <c r="L30" s="52" t="str">
        <f t="shared" si="16"/>
        <v>---------------------------</v>
      </c>
    </row>
    <row r="31" spans="1:12" x14ac:dyDescent="0.2">
      <c r="A31" s="51" t="e">
        <f>#REF!</f>
        <v>#REF!</v>
      </c>
      <c r="B31" s="51" t="e">
        <f>#REF!</f>
        <v>#REF!</v>
      </c>
      <c r="C31" s="51" t="e">
        <f>#REF!</f>
        <v>#REF!</v>
      </c>
      <c r="D31" s="51" t="e">
        <f>#REF!</f>
        <v>#REF!</v>
      </c>
      <c r="E31" s="51" t="e">
        <f>#REF!</f>
        <v>#REF!</v>
      </c>
      <c r="G31" s="52" t="str">
        <f t="shared" si="12"/>
        <v>------</v>
      </c>
      <c r="H31" s="52" t="str">
        <f t="shared" si="13"/>
        <v>------</v>
      </c>
      <c r="I31" s="52" t="str">
        <f t="shared" si="14"/>
        <v>------</v>
      </c>
      <c r="J31" s="52" t="str">
        <f t="shared" si="15"/>
        <v>------</v>
      </c>
      <c r="L31" s="52" t="str">
        <f t="shared" si="16"/>
        <v>---------------------------</v>
      </c>
    </row>
    <row r="32" spans="1:12" x14ac:dyDescent="0.2">
      <c r="A32" s="51" t="e">
        <f>#REF!</f>
        <v>#REF!</v>
      </c>
      <c r="B32" s="53" t="e">
        <f>#REF!</f>
        <v>#REF!</v>
      </c>
      <c r="C32" s="51" t="e">
        <f>#REF!</f>
        <v>#REF!</v>
      </c>
      <c r="D32" s="51" t="e">
        <f>#REF!</f>
        <v>#REF!</v>
      </c>
      <c r="E32" s="51" t="e">
        <f>#REF!</f>
        <v>#REF!</v>
      </c>
      <c r="G32" s="52" t="str">
        <f t="shared" si="12"/>
        <v>------</v>
      </c>
      <c r="H32" s="52" t="str">
        <f t="shared" si="13"/>
        <v>------</v>
      </c>
      <c r="I32" s="52" t="str">
        <f t="shared" si="14"/>
        <v>------</v>
      </c>
      <c r="J32" s="52" t="str">
        <f t="shared" si="15"/>
        <v>------</v>
      </c>
      <c r="L32" s="52" t="str">
        <f t="shared" si="16"/>
        <v>---------------------------</v>
      </c>
    </row>
    <row r="33" spans="1:12" x14ac:dyDescent="0.2">
      <c r="A33" s="47" t="e">
        <f>#REF!</f>
        <v>#REF!</v>
      </c>
      <c r="B33" s="2" t="s">
        <v>67</v>
      </c>
      <c r="C33" s="2" t="s">
        <v>68</v>
      </c>
      <c r="D33" s="2" t="s">
        <v>69</v>
      </c>
      <c r="E33" s="2" t="s">
        <v>70</v>
      </c>
      <c r="L33" s="48" t="e">
        <f>A33</f>
        <v>#REF!</v>
      </c>
    </row>
    <row r="34" spans="1:12" x14ac:dyDescent="0.2">
      <c r="A34" s="49" t="e">
        <f>#REF!</f>
        <v>#REF!</v>
      </c>
      <c r="L34" s="50" t="e">
        <f>A34</f>
        <v>#REF!</v>
      </c>
    </row>
    <row r="35" spans="1:12" x14ac:dyDescent="0.2">
      <c r="A35" s="51" t="e">
        <f>#REF!</f>
        <v>#REF!</v>
      </c>
      <c r="B35" s="51" t="e">
        <f>#REF!</f>
        <v>#REF!</v>
      </c>
      <c r="C35" s="51" t="e">
        <f>#REF!</f>
        <v>#REF!</v>
      </c>
      <c r="D35" s="51" t="e">
        <f>#REF!</f>
        <v>#REF!</v>
      </c>
      <c r="E35" s="51" t="e">
        <f>#REF!</f>
        <v>#REF!</v>
      </c>
      <c r="G35" s="52" t="str">
        <f t="shared" ref="G35:G40" si="17">IF(ISNUMBER(B35),TEXT(B35,"0.00"),"------")</f>
        <v>------</v>
      </c>
      <c r="H35" s="52" t="str">
        <f t="shared" ref="H35:H40" si="18">IF(ISNUMBER(C35),TEXT(C35,"0.00"),"------")</f>
        <v>------</v>
      </c>
      <c r="I35" s="52" t="str">
        <f t="shared" ref="I35:I40" si="19">IF(ISNUMBER(D35),TEXT(D35,"0.00"),"------")</f>
        <v>------</v>
      </c>
      <c r="J35" s="52" t="str">
        <f t="shared" ref="J35:J40" si="20">IF(ISNUMBER(E35),TEXT(E35,"0.00"),"------")</f>
        <v>------</v>
      </c>
      <c r="L35" s="52" t="str">
        <f t="shared" ref="L35:L40" si="21">CONCATENATE(G35,"-",H35,"-",I35,"-",J35)</f>
        <v>---------------------------</v>
      </c>
    </row>
    <row r="36" spans="1:12" x14ac:dyDescent="0.2">
      <c r="A36" s="51" t="e">
        <f>#REF!</f>
        <v>#REF!</v>
      </c>
      <c r="B36" s="51" t="e">
        <f>#REF!</f>
        <v>#REF!</v>
      </c>
      <c r="C36" s="51" t="e">
        <f>#REF!</f>
        <v>#REF!</v>
      </c>
      <c r="D36" s="51" t="e">
        <f>#REF!</f>
        <v>#REF!</v>
      </c>
      <c r="E36" s="51" t="e">
        <f>#REF!</f>
        <v>#REF!</v>
      </c>
      <c r="G36" s="52" t="str">
        <f t="shared" si="17"/>
        <v>------</v>
      </c>
      <c r="H36" s="52" t="str">
        <f t="shared" si="18"/>
        <v>------</v>
      </c>
      <c r="I36" s="52" t="str">
        <f t="shared" si="19"/>
        <v>------</v>
      </c>
      <c r="J36" s="52" t="str">
        <f t="shared" si="20"/>
        <v>------</v>
      </c>
      <c r="L36" s="52" t="str">
        <f t="shared" si="21"/>
        <v>---------------------------</v>
      </c>
    </row>
    <row r="37" spans="1:12" x14ac:dyDescent="0.2">
      <c r="A37" s="51" t="e">
        <f>#REF!</f>
        <v>#REF!</v>
      </c>
      <c r="B37" s="51" t="e">
        <f>#REF!</f>
        <v>#REF!</v>
      </c>
      <c r="C37" s="51" t="e">
        <f>#REF!</f>
        <v>#REF!</v>
      </c>
      <c r="D37" s="51" t="e">
        <f>#REF!</f>
        <v>#REF!</v>
      </c>
      <c r="E37" s="51" t="e">
        <f>#REF!</f>
        <v>#REF!</v>
      </c>
      <c r="G37" s="52" t="str">
        <f t="shared" si="17"/>
        <v>------</v>
      </c>
      <c r="H37" s="52" t="str">
        <f t="shared" si="18"/>
        <v>------</v>
      </c>
      <c r="I37" s="52" t="str">
        <f t="shared" si="19"/>
        <v>------</v>
      </c>
      <c r="J37" s="52" t="str">
        <f t="shared" si="20"/>
        <v>------</v>
      </c>
      <c r="L37" s="52" t="str">
        <f t="shared" si="21"/>
        <v>---------------------------</v>
      </c>
    </row>
    <row r="38" spans="1:12" x14ac:dyDescent="0.2">
      <c r="A38" s="51" t="e">
        <f>#REF!</f>
        <v>#REF!</v>
      </c>
      <c r="B38" s="51" t="e">
        <f>#REF!</f>
        <v>#REF!</v>
      </c>
      <c r="C38" s="51" t="e">
        <f>#REF!</f>
        <v>#REF!</v>
      </c>
      <c r="D38" s="51" t="e">
        <f>#REF!</f>
        <v>#REF!</v>
      </c>
      <c r="E38" s="51" t="e">
        <f>#REF!</f>
        <v>#REF!</v>
      </c>
      <c r="G38" s="52" t="str">
        <f t="shared" si="17"/>
        <v>------</v>
      </c>
      <c r="H38" s="52" t="str">
        <f t="shared" si="18"/>
        <v>------</v>
      </c>
      <c r="I38" s="52" t="str">
        <f t="shared" si="19"/>
        <v>------</v>
      </c>
      <c r="J38" s="52" t="str">
        <f t="shared" si="20"/>
        <v>------</v>
      </c>
      <c r="L38" s="52" t="str">
        <f t="shared" si="21"/>
        <v>---------------------------</v>
      </c>
    </row>
    <row r="39" spans="1:12" x14ac:dyDescent="0.2">
      <c r="A39" s="51" t="e">
        <f>#REF!</f>
        <v>#REF!</v>
      </c>
      <c r="B39" s="51" t="e">
        <f>#REF!</f>
        <v>#REF!</v>
      </c>
      <c r="C39" s="51" t="e">
        <f>#REF!</f>
        <v>#REF!</v>
      </c>
      <c r="D39" s="51" t="e">
        <f>#REF!</f>
        <v>#REF!</v>
      </c>
      <c r="E39" s="51" t="e">
        <f>#REF!</f>
        <v>#REF!</v>
      </c>
      <c r="G39" s="52" t="str">
        <f t="shared" si="17"/>
        <v>------</v>
      </c>
      <c r="H39" s="52" t="str">
        <f t="shared" si="18"/>
        <v>------</v>
      </c>
      <c r="I39" s="52" t="str">
        <f t="shared" si="19"/>
        <v>------</v>
      </c>
      <c r="J39" s="52" t="str">
        <f t="shared" si="20"/>
        <v>------</v>
      </c>
      <c r="L39" s="52" t="str">
        <f t="shared" si="21"/>
        <v>---------------------------</v>
      </c>
    </row>
    <row r="40" spans="1:12" x14ac:dyDescent="0.2">
      <c r="A40" s="51" t="e">
        <f>#REF!</f>
        <v>#REF!</v>
      </c>
      <c r="B40" s="53" t="e">
        <f>#REF!</f>
        <v>#REF!</v>
      </c>
      <c r="C40" s="51" t="e">
        <f>#REF!</f>
        <v>#REF!</v>
      </c>
      <c r="D40" s="51" t="e">
        <f>#REF!</f>
        <v>#REF!</v>
      </c>
      <c r="E40" s="51" t="e">
        <f>#REF!</f>
        <v>#REF!</v>
      </c>
      <c r="G40" s="52" t="str">
        <f t="shared" si="17"/>
        <v>------</v>
      </c>
      <c r="H40" s="52" t="str">
        <f t="shared" si="18"/>
        <v>------</v>
      </c>
      <c r="I40" s="52" t="str">
        <f t="shared" si="19"/>
        <v>------</v>
      </c>
      <c r="J40" s="52" t="str">
        <f t="shared" si="20"/>
        <v>------</v>
      </c>
      <c r="L40" s="52" t="str">
        <f t="shared" si="21"/>
        <v>---------------------------</v>
      </c>
    </row>
    <row r="41" spans="1:12" x14ac:dyDescent="0.2">
      <c r="A41" s="47" t="e">
        <f>#REF!</f>
        <v>#REF!</v>
      </c>
      <c r="B41" s="2" t="s">
        <v>67</v>
      </c>
      <c r="C41" s="2" t="s">
        <v>68</v>
      </c>
      <c r="D41" s="2" t="s">
        <v>69</v>
      </c>
      <c r="E41" s="2" t="s">
        <v>70</v>
      </c>
      <c r="L41" s="48" t="e">
        <f>A41</f>
        <v>#REF!</v>
      </c>
    </row>
    <row r="42" spans="1:12" x14ac:dyDescent="0.2">
      <c r="A42" s="49" t="e">
        <f>#REF!</f>
        <v>#REF!</v>
      </c>
      <c r="L42" s="50" t="e">
        <f>A42</f>
        <v>#REF!</v>
      </c>
    </row>
    <row r="43" spans="1:12" x14ac:dyDescent="0.2">
      <c r="A43" s="51" t="e">
        <f>#REF!</f>
        <v>#REF!</v>
      </c>
      <c r="B43" s="51" t="e">
        <f>#REF!</f>
        <v>#REF!</v>
      </c>
      <c r="C43" s="51" t="e">
        <f>#REF!</f>
        <v>#REF!</v>
      </c>
      <c r="D43" s="51" t="e">
        <f>#REF!</f>
        <v>#REF!</v>
      </c>
      <c r="E43" s="51" t="e">
        <f>#REF!</f>
        <v>#REF!</v>
      </c>
      <c r="G43" s="52" t="str">
        <f t="shared" ref="G43:G48" si="22">IF(ISNUMBER(B43),TEXT(B43,"0.00"),"------")</f>
        <v>------</v>
      </c>
      <c r="H43" s="52" t="str">
        <f t="shared" ref="H43:H48" si="23">IF(ISNUMBER(C43),TEXT(C43,"0.00"),"------")</f>
        <v>------</v>
      </c>
      <c r="I43" s="52" t="str">
        <f t="shared" ref="I43:I48" si="24">IF(ISNUMBER(D43),TEXT(D43,"0.00"),"------")</f>
        <v>------</v>
      </c>
      <c r="J43" s="52" t="str">
        <f t="shared" ref="J43:J48" si="25">IF(ISNUMBER(E43),TEXT(E43,"0.00"),"------")</f>
        <v>------</v>
      </c>
      <c r="L43" s="52" t="str">
        <f t="shared" ref="L43:L48" si="26">CONCATENATE(G43,"-",H43,"-",I43,"-",J43)</f>
        <v>---------------------------</v>
      </c>
    </row>
    <row r="44" spans="1:12" x14ac:dyDescent="0.2">
      <c r="A44" s="51" t="e">
        <f>#REF!</f>
        <v>#REF!</v>
      </c>
      <c r="B44" s="51" t="e">
        <f>#REF!</f>
        <v>#REF!</v>
      </c>
      <c r="C44" s="51" t="e">
        <f>#REF!</f>
        <v>#REF!</v>
      </c>
      <c r="D44" s="51" t="e">
        <f>#REF!</f>
        <v>#REF!</v>
      </c>
      <c r="E44" s="51" t="e">
        <f>#REF!</f>
        <v>#REF!</v>
      </c>
      <c r="G44" s="52" t="str">
        <f t="shared" si="22"/>
        <v>------</v>
      </c>
      <c r="H44" s="52" t="str">
        <f t="shared" si="23"/>
        <v>------</v>
      </c>
      <c r="I44" s="52" t="str">
        <f t="shared" si="24"/>
        <v>------</v>
      </c>
      <c r="J44" s="52" t="str">
        <f t="shared" si="25"/>
        <v>------</v>
      </c>
      <c r="L44" s="52" t="str">
        <f t="shared" si="26"/>
        <v>---------------------------</v>
      </c>
    </row>
    <row r="45" spans="1:12" x14ac:dyDescent="0.2">
      <c r="A45" s="51" t="e">
        <f>#REF!</f>
        <v>#REF!</v>
      </c>
      <c r="B45" s="51" t="e">
        <f>#REF!</f>
        <v>#REF!</v>
      </c>
      <c r="C45" s="51" t="e">
        <f>#REF!</f>
        <v>#REF!</v>
      </c>
      <c r="D45" s="51" t="e">
        <f>#REF!</f>
        <v>#REF!</v>
      </c>
      <c r="E45" s="51" t="e">
        <f>#REF!</f>
        <v>#REF!</v>
      </c>
      <c r="G45" s="52" t="str">
        <f t="shared" si="22"/>
        <v>------</v>
      </c>
      <c r="H45" s="52" t="str">
        <f t="shared" si="23"/>
        <v>------</v>
      </c>
      <c r="I45" s="52" t="str">
        <f t="shared" si="24"/>
        <v>------</v>
      </c>
      <c r="J45" s="52" t="str">
        <f t="shared" si="25"/>
        <v>------</v>
      </c>
      <c r="L45" s="52" t="str">
        <f t="shared" si="26"/>
        <v>---------------------------</v>
      </c>
    </row>
    <row r="46" spans="1:12" x14ac:dyDescent="0.2">
      <c r="A46" s="51" t="e">
        <f>#REF!</f>
        <v>#REF!</v>
      </c>
      <c r="B46" s="51" t="e">
        <f>#REF!</f>
        <v>#REF!</v>
      </c>
      <c r="C46" s="51" t="e">
        <f>#REF!</f>
        <v>#REF!</v>
      </c>
      <c r="D46" s="51" t="e">
        <f>#REF!</f>
        <v>#REF!</v>
      </c>
      <c r="E46" s="51" t="e">
        <f>#REF!</f>
        <v>#REF!</v>
      </c>
      <c r="G46" s="52" t="str">
        <f t="shared" si="22"/>
        <v>------</v>
      </c>
      <c r="H46" s="52" t="str">
        <f t="shared" si="23"/>
        <v>------</v>
      </c>
      <c r="I46" s="52" t="str">
        <f t="shared" si="24"/>
        <v>------</v>
      </c>
      <c r="J46" s="52" t="str">
        <f t="shared" si="25"/>
        <v>------</v>
      </c>
      <c r="L46" s="52" t="str">
        <f t="shared" si="26"/>
        <v>---------------------------</v>
      </c>
    </row>
    <row r="47" spans="1:12" x14ac:dyDescent="0.2">
      <c r="A47" s="51" t="e">
        <f>#REF!</f>
        <v>#REF!</v>
      </c>
      <c r="B47" s="51" t="e">
        <f>#REF!</f>
        <v>#REF!</v>
      </c>
      <c r="C47" s="51" t="e">
        <f>#REF!</f>
        <v>#REF!</v>
      </c>
      <c r="D47" s="51" t="e">
        <f>#REF!</f>
        <v>#REF!</v>
      </c>
      <c r="E47" s="51" t="e">
        <f>#REF!</f>
        <v>#REF!</v>
      </c>
      <c r="G47" s="52" t="str">
        <f t="shared" si="22"/>
        <v>------</v>
      </c>
      <c r="H47" s="52" t="str">
        <f t="shared" si="23"/>
        <v>------</v>
      </c>
      <c r="I47" s="52" t="str">
        <f t="shared" si="24"/>
        <v>------</v>
      </c>
      <c r="J47" s="52" t="str">
        <f t="shared" si="25"/>
        <v>------</v>
      </c>
      <c r="L47" s="52" t="str">
        <f t="shared" si="26"/>
        <v>---------------------------</v>
      </c>
    </row>
    <row r="48" spans="1:12" x14ac:dyDescent="0.2">
      <c r="A48" s="51" t="e">
        <f>#REF!</f>
        <v>#REF!</v>
      </c>
      <c r="B48" s="53" t="e">
        <f>#REF!</f>
        <v>#REF!</v>
      </c>
      <c r="C48" s="51" t="e">
        <f>#REF!</f>
        <v>#REF!</v>
      </c>
      <c r="D48" s="51" t="e">
        <f>#REF!</f>
        <v>#REF!</v>
      </c>
      <c r="E48" s="51" t="e">
        <f>#REF!</f>
        <v>#REF!</v>
      </c>
      <c r="G48" s="52" t="str">
        <f t="shared" si="22"/>
        <v>------</v>
      </c>
      <c r="H48" s="52" t="str">
        <f t="shared" si="23"/>
        <v>------</v>
      </c>
      <c r="I48" s="52" t="str">
        <f t="shared" si="24"/>
        <v>------</v>
      </c>
      <c r="J48" s="52" t="str">
        <f t="shared" si="25"/>
        <v>------</v>
      </c>
      <c r="L48" s="52" t="str">
        <f t="shared" si="26"/>
        <v>---------------------------</v>
      </c>
    </row>
  </sheetData>
  <sheetProtection password="C7C1" sheet="1" objects="1" scenarios="1"/>
  <phoneticPr fontId="19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134"/>
  <sheetViews>
    <sheetView topLeftCell="A13" zoomScale="125" workbookViewId="0">
      <selection activeCell="C27" sqref="C27:E27"/>
    </sheetView>
  </sheetViews>
  <sheetFormatPr defaultColWidth="9.140625" defaultRowHeight="12.75" x14ac:dyDescent="0.2"/>
  <cols>
    <col min="1" max="1" width="8.140625" style="2" customWidth="1"/>
    <col min="2" max="2" width="14.28515625" style="2" customWidth="1"/>
    <col min="3" max="3" width="8.28515625" style="2" customWidth="1"/>
    <col min="4" max="10" width="4.7109375" style="2" customWidth="1"/>
    <col min="11" max="13" width="4.28515625" style="2" customWidth="1"/>
    <col min="14" max="14" width="6.140625" style="2" customWidth="1"/>
    <col min="15" max="15" width="6" style="2" customWidth="1"/>
    <col min="16" max="16" width="12.28515625" style="2" hidden="1" customWidth="1"/>
    <col min="17" max="17" width="8.42578125" style="2" hidden="1" customWidth="1"/>
    <col min="18" max="18" width="2" style="2" hidden="1" customWidth="1"/>
    <col min="19" max="19" width="8.85546875" style="2" hidden="1" customWidth="1"/>
    <col min="20" max="20" width="14.140625" style="2" hidden="1" customWidth="1"/>
    <col min="21" max="21" width="9.140625" style="2" hidden="1" customWidth="1"/>
    <col min="22" max="22" width="0" style="2" hidden="1" customWidth="1"/>
    <col min="23" max="16384" width="9.140625" style="2"/>
  </cols>
  <sheetData>
    <row r="1" spans="1:10" ht="18" x14ac:dyDescent="0.25">
      <c r="A1" s="43"/>
      <c r="B1" s="44" t="s">
        <v>55</v>
      </c>
      <c r="C1" s="43"/>
      <c r="D1" s="43"/>
      <c r="E1" s="43"/>
      <c r="F1" s="43"/>
      <c r="G1" s="43"/>
      <c r="H1" s="43"/>
      <c r="I1" s="43"/>
      <c r="J1" s="43"/>
    </row>
    <row r="2" spans="1:10" ht="15" x14ac:dyDescent="0.2">
      <c r="A2" s="43"/>
      <c r="B2" s="43"/>
      <c r="C2" s="43"/>
      <c r="D2" s="43"/>
      <c r="E2" s="43"/>
      <c r="F2" s="43"/>
      <c r="G2" s="43"/>
      <c r="H2" s="43"/>
      <c r="I2" s="43"/>
      <c r="J2" s="43"/>
    </row>
    <row r="3" spans="1:10" ht="15.75" x14ac:dyDescent="0.25">
      <c r="A3" s="45">
        <v>1</v>
      </c>
      <c r="B3" s="43" t="s">
        <v>82</v>
      </c>
      <c r="C3" s="43"/>
      <c r="D3" s="43"/>
      <c r="E3" s="43"/>
      <c r="F3" s="43"/>
      <c r="G3" s="43"/>
      <c r="H3" s="43"/>
      <c r="I3" s="43"/>
      <c r="J3" s="43"/>
    </row>
    <row r="4" spans="1:10" ht="15" x14ac:dyDescent="0.2">
      <c r="A4" s="45">
        <v>2</v>
      </c>
      <c r="B4" s="43" t="s">
        <v>56</v>
      </c>
      <c r="C4" s="43"/>
      <c r="D4" s="43"/>
      <c r="E4" s="43"/>
      <c r="F4" s="43"/>
      <c r="G4" s="43"/>
      <c r="H4" s="43"/>
      <c r="I4" s="43"/>
      <c r="J4" s="43"/>
    </row>
    <row r="5" spans="1:10" ht="15" x14ac:dyDescent="0.2">
      <c r="A5" s="43"/>
      <c r="B5" s="43" t="s">
        <v>58</v>
      </c>
      <c r="C5" s="43"/>
      <c r="D5" s="43"/>
      <c r="E5" s="43"/>
      <c r="F5" s="43"/>
      <c r="G5" s="43"/>
      <c r="H5" s="43"/>
      <c r="I5" s="43"/>
      <c r="J5" s="43"/>
    </row>
    <row r="6" spans="1:10" ht="15" x14ac:dyDescent="0.2">
      <c r="A6" s="45">
        <v>3</v>
      </c>
      <c r="B6" s="43" t="s">
        <v>80</v>
      </c>
      <c r="C6" s="43"/>
      <c r="D6" s="43"/>
      <c r="E6" s="43"/>
      <c r="F6" s="43"/>
      <c r="G6" s="43"/>
      <c r="H6" s="43"/>
      <c r="I6" s="43"/>
      <c r="J6" s="43"/>
    </row>
    <row r="7" spans="1:10" ht="15" x14ac:dyDescent="0.2">
      <c r="A7" s="45"/>
      <c r="B7" s="43" t="s">
        <v>57</v>
      </c>
      <c r="C7" s="43"/>
      <c r="D7" s="43"/>
      <c r="E7" s="43"/>
      <c r="F7" s="43"/>
      <c r="G7" s="43"/>
      <c r="H7" s="43"/>
      <c r="I7" s="43"/>
      <c r="J7" s="43"/>
    </row>
    <row r="8" spans="1:10" ht="15" x14ac:dyDescent="0.2">
      <c r="A8" s="45">
        <v>4</v>
      </c>
      <c r="B8" s="43" t="s">
        <v>59</v>
      </c>
      <c r="C8" s="43"/>
      <c r="D8" s="43"/>
      <c r="E8" s="43"/>
      <c r="F8" s="43"/>
      <c r="G8" s="43"/>
      <c r="H8" s="43"/>
      <c r="I8" s="43"/>
      <c r="J8" s="43"/>
    </row>
    <row r="9" spans="1:10" ht="15" x14ac:dyDescent="0.2">
      <c r="A9" s="45"/>
      <c r="B9" s="43" t="s">
        <v>60</v>
      </c>
      <c r="C9" s="43"/>
      <c r="D9" s="43"/>
      <c r="E9" s="43"/>
      <c r="F9" s="43"/>
      <c r="G9" s="43"/>
      <c r="H9" s="43"/>
      <c r="I9" s="43"/>
      <c r="J9" s="43"/>
    </row>
    <row r="10" spans="1:10" ht="15" x14ac:dyDescent="0.2">
      <c r="A10" s="45">
        <v>5</v>
      </c>
      <c r="B10" s="43" t="s">
        <v>61</v>
      </c>
      <c r="C10" s="43"/>
      <c r="D10" s="43"/>
      <c r="E10" s="43"/>
      <c r="F10" s="43"/>
      <c r="G10" s="43"/>
      <c r="H10" s="43"/>
      <c r="I10" s="43"/>
      <c r="J10" s="43"/>
    </row>
    <row r="11" spans="1:10" ht="15" x14ac:dyDescent="0.2">
      <c r="A11" s="45">
        <v>6</v>
      </c>
      <c r="B11" s="43" t="s">
        <v>62</v>
      </c>
      <c r="C11" s="43"/>
      <c r="D11" s="43"/>
      <c r="E11" s="43"/>
      <c r="F11" s="43"/>
      <c r="G11" s="43"/>
      <c r="H11" s="43"/>
      <c r="I11" s="43"/>
      <c r="J11" s="43"/>
    </row>
    <row r="12" spans="1:10" ht="15" x14ac:dyDescent="0.2">
      <c r="A12" s="43"/>
      <c r="B12" s="43" t="s">
        <v>63</v>
      </c>
      <c r="C12" s="43"/>
      <c r="D12" s="43"/>
      <c r="E12" s="43"/>
      <c r="F12" s="43"/>
      <c r="G12" s="43"/>
      <c r="H12" s="43"/>
      <c r="I12" s="43"/>
      <c r="J12" s="43"/>
    </row>
    <row r="13" spans="1:10" ht="15" x14ac:dyDescent="0.2">
      <c r="A13" s="43"/>
      <c r="B13" s="43" t="s">
        <v>83</v>
      </c>
      <c r="C13" s="43"/>
      <c r="D13" s="43"/>
      <c r="E13" s="43"/>
      <c r="F13" s="43"/>
      <c r="G13" s="43"/>
      <c r="H13" s="43"/>
      <c r="I13" s="43"/>
      <c r="J13" s="43"/>
    </row>
    <row r="14" spans="1:10" ht="15" x14ac:dyDescent="0.2">
      <c r="A14" s="43"/>
      <c r="B14" s="43" t="s">
        <v>84</v>
      </c>
      <c r="C14" s="43"/>
      <c r="D14" s="43"/>
      <c r="E14" s="43"/>
      <c r="F14" s="43"/>
      <c r="G14" s="43"/>
      <c r="H14" s="43"/>
      <c r="I14" s="43"/>
      <c r="J14" s="43"/>
    </row>
    <row r="15" spans="1:10" ht="15" x14ac:dyDescent="0.2">
      <c r="A15" s="43"/>
      <c r="B15" s="43" t="s">
        <v>85</v>
      </c>
      <c r="C15" s="43"/>
      <c r="D15" s="43"/>
      <c r="E15" s="43"/>
      <c r="F15" s="43"/>
      <c r="G15" s="43"/>
      <c r="H15" s="43"/>
      <c r="I15" s="43"/>
      <c r="J15" s="43"/>
    </row>
    <row r="16" spans="1:10" ht="15" x14ac:dyDescent="0.2">
      <c r="A16" s="43"/>
      <c r="B16" s="43"/>
      <c r="C16" s="43"/>
      <c r="D16" s="43"/>
      <c r="E16" s="43"/>
      <c r="F16" s="43"/>
      <c r="G16" s="43"/>
      <c r="H16" s="43"/>
      <c r="I16" s="43"/>
      <c r="J16" s="43"/>
    </row>
    <row r="17" spans="1:17" ht="15" x14ac:dyDescent="0.2">
      <c r="A17" s="43"/>
      <c r="B17" s="43" t="s">
        <v>64</v>
      </c>
      <c r="C17" s="43"/>
      <c r="D17" s="43"/>
      <c r="E17" s="43"/>
      <c r="F17" s="43"/>
      <c r="G17" s="43"/>
      <c r="H17" s="43"/>
      <c r="I17" s="43"/>
      <c r="J17" s="43"/>
    </row>
    <row r="18" spans="1:17" ht="15" x14ac:dyDescent="0.2">
      <c r="A18" s="43"/>
      <c r="B18" s="43"/>
      <c r="C18" s="43"/>
      <c r="D18" s="43"/>
      <c r="E18" s="43"/>
      <c r="F18" s="43"/>
      <c r="G18" s="43"/>
      <c r="H18" s="43"/>
      <c r="I18" s="43"/>
      <c r="J18" s="43"/>
    </row>
    <row r="19" spans="1:17" ht="15" x14ac:dyDescent="0.2">
      <c r="A19" s="43"/>
      <c r="B19" s="43"/>
      <c r="C19" s="43"/>
      <c r="D19" s="43"/>
      <c r="E19" s="43"/>
      <c r="F19" s="43"/>
      <c r="G19" s="43"/>
      <c r="H19" s="43"/>
      <c r="I19" s="43"/>
      <c r="J19" s="43"/>
    </row>
    <row r="20" spans="1:17" ht="15" x14ac:dyDescent="0.2">
      <c r="A20" s="43"/>
      <c r="B20" s="43"/>
      <c r="C20" s="43"/>
      <c r="D20" s="43"/>
      <c r="E20" s="43"/>
      <c r="F20" s="43"/>
      <c r="G20" s="43"/>
      <c r="H20" s="43"/>
      <c r="I20" s="43"/>
      <c r="J20" s="43"/>
    </row>
    <row r="21" spans="1:17" ht="15" x14ac:dyDescent="0.2">
      <c r="A21" s="43"/>
      <c r="B21" s="43"/>
      <c r="C21" s="43"/>
      <c r="D21" s="43"/>
      <c r="E21" s="43"/>
      <c r="F21" s="43"/>
      <c r="G21" s="43"/>
      <c r="H21" s="43"/>
      <c r="I21" s="43"/>
      <c r="J21" s="43"/>
    </row>
    <row r="22" spans="1:17" ht="15" x14ac:dyDescent="0.2">
      <c r="A22" s="43"/>
      <c r="B22" s="43"/>
      <c r="C22" s="43"/>
      <c r="D22" s="43"/>
      <c r="E22" s="43"/>
      <c r="F22" s="43"/>
      <c r="G22" s="43"/>
      <c r="H22" s="43"/>
      <c r="I22" s="43"/>
      <c r="J22" s="43"/>
    </row>
    <row r="25" spans="1:17" ht="20.25" x14ac:dyDescent="0.3">
      <c r="A25" s="1" t="s">
        <v>86</v>
      </c>
      <c r="C25" s="3"/>
    </row>
    <row r="26" spans="1:17" ht="9" customHeight="1" thickBot="1" x14ac:dyDescent="0.25">
      <c r="Q26" s="2" t="s">
        <v>65</v>
      </c>
    </row>
    <row r="27" spans="1:17" ht="18.75" thickBot="1" x14ac:dyDescent="0.3">
      <c r="B27" s="4" t="s">
        <v>52</v>
      </c>
      <c r="C27" s="129" t="s">
        <v>65</v>
      </c>
      <c r="D27" s="130"/>
      <c r="E27" s="131"/>
      <c r="L27" s="5" t="s">
        <v>1</v>
      </c>
      <c r="Q27" s="2" t="s">
        <v>66</v>
      </c>
    </row>
    <row r="28" spans="1:17" ht="6" customHeight="1" x14ac:dyDescent="0.2">
      <c r="Q28" s="2" t="s">
        <v>28</v>
      </c>
    </row>
    <row r="29" spans="1:17" x14ac:dyDescent="0.2">
      <c r="A29" s="94" t="s">
        <v>72</v>
      </c>
      <c r="B29" s="95"/>
    </row>
    <row r="30" spans="1:17" ht="18" x14ac:dyDescent="0.25">
      <c r="A30" s="96" t="s">
        <v>87</v>
      </c>
      <c r="B30" s="97"/>
    </row>
    <row r="31" spans="1:17" x14ac:dyDescent="0.2">
      <c r="A31" s="121" t="s">
        <v>2</v>
      </c>
      <c r="B31" s="121"/>
      <c r="C31" s="122" t="s">
        <v>3</v>
      </c>
      <c r="D31" s="123"/>
      <c r="E31" s="124"/>
      <c r="F31" s="111" t="s">
        <v>4</v>
      </c>
      <c r="G31" s="125"/>
      <c r="H31" s="112"/>
      <c r="I31" s="111" t="s">
        <v>5</v>
      </c>
      <c r="J31" s="125"/>
      <c r="K31" s="125"/>
      <c r="L31" s="112"/>
      <c r="M31" s="111" t="s">
        <v>6</v>
      </c>
      <c r="N31" s="112"/>
      <c r="Q31" s="2" t="s">
        <v>51</v>
      </c>
    </row>
    <row r="32" spans="1:17" ht="18" x14ac:dyDescent="0.25">
      <c r="A32" s="113" t="s">
        <v>88</v>
      </c>
      <c r="B32" s="114"/>
      <c r="C32" s="115" t="s">
        <v>89</v>
      </c>
      <c r="D32" s="116"/>
      <c r="E32" s="117"/>
      <c r="F32" s="115">
        <v>10</v>
      </c>
      <c r="G32" s="116"/>
      <c r="H32" s="117"/>
      <c r="I32" s="118">
        <v>42200</v>
      </c>
      <c r="J32" s="119"/>
      <c r="K32" s="119"/>
      <c r="L32" s="120"/>
      <c r="M32" s="115" t="s">
        <v>90</v>
      </c>
      <c r="N32" s="117"/>
      <c r="Q32" s="2" t="s">
        <v>53</v>
      </c>
    </row>
    <row r="33" spans="1:20" ht="18" customHeight="1" x14ac:dyDescent="0.2">
      <c r="D33" s="126" t="s">
        <v>7</v>
      </c>
      <c r="E33" s="126"/>
      <c r="F33" s="126"/>
      <c r="G33" s="126"/>
      <c r="H33" s="126"/>
      <c r="I33" s="126"/>
      <c r="J33" s="126"/>
      <c r="K33" s="126"/>
      <c r="L33" s="126"/>
      <c r="M33" s="126"/>
      <c r="N33" s="126"/>
      <c r="Q33" s="2" t="s">
        <v>54</v>
      </c>
    </row>
    <row r="34" spans="1:20" x14ac:dyDescent="0.2">
      <c r="B34" s="6" t="s">
        <v>8</v>
      </c>
      <c r="C34" s="7" t="s">
        <v>9</v>
      </c>
      <c r="D34" s="127" t="s">
        <v>10</v>
      </c>
      <c r="E34" s="128"/>
      <c r="F34" s="128"/>
      <c r="G34" s="128"/>
      <c r="H34" s="128"/>
      <c r="I34" s="128"/>
      <c r="J34" s="128"/>
      <c r="K34" s="128"/>
      <c r="L34" s="128"/>
      <c r="M34" s="128"/>
      <c r="O34" s="2" t="s">
        <v>11</v>
      </c>
      <c r="Q34" s="2" t="s">
        <v>37</v>
      </c>
    </row>
    <row r="35" spans="1:20" ht="13.5" thickBot="1" x14ac:dyDescent="0.25">
      <c r="A35" s="8"/>
      <c r="B35" s="8"/>
      <c r="C35" s="9" t="s">
        <v>12</v>
      </c>
      <c r="D35" s="10">
        <v>1</v>
      </c>
      <c r="E35" s="10">
        <v>2</v>
      </c>
      <c r="F35" s="10">
        <v>3</v>
      </c>
      <c r="G35" s="10">
        <v>4</v>
      </c>
      <c r="H35" s="10">
        <v>5</v>
      </c>
      <c r="I35" s="10">
        <v>6</v>
      </c>
      <c r="J35" s="10">
        <v>7</v>
      </c>
      <c r="K35" s="10">
        <v>8</v>
      </c>
      <c r="L35" s="10">
        <v>9</v>
      </c>
      <c r="M35" s="10">
        <v>10</v>
      </c>
      <c r="N35" s="11" t="s">
        <v>13</v>
      </c>
      <c r="O35" s="10" t="s">
        <v>14</v>
      </c>
    </row>
    <row r="36" spans="1:20" x14ac:dyDescent="0.2">
      <c r="A36" s="12" t="s">
        <v>15</v>
      </c>
      <c r="B36" s="13" t="s">
        <v>18</v>
      </c>
      <c r="C36" s="14">
        <v>1</v>
      </c>
      <c r="D36" s="15">
        <v>0</v>
      </c>
      <c r="E36" s="15">
        <v>0</v>
      </c>
      <c r="F36" s="15">
        <v>0</v>
      </c>
      <c r="G36" s="15">
        <v>0</v>
      </c>
      <c r="H36" s="15">
        <v>0</v>
      </c>
      <c r="I36" s="15">
        <v>0</v>
      </c>
      <c r="J36" s="15">
        <v>0</v>
      </c>
      <c r="K36" s="15">
        <v>0</v>
      </c>
      <c r="L36" s="15">
        <v>0</v>
      </c>
      <c r="M36" s="15">
        <v>0</v>
      </c>
      <c r="N36" s="16">
        <v>0</v>
      </c>
      <c r="O36" s="28">
        <v>0</v>
      </c>
      <c r="Q36" s="2" t="s">
        <v>16</v>
      </c>
      <c r="R36" s="2">
        <v>1</v>
      </c>
      <c r="S36" s="17" t="s">
        <v>17</v>
      </c>
      <c r="T36" s="13" t="s">
        <v>18</v>
      </c>
    </row>
    <row r="37" spans="1:20" x14ac:dyDescent="0.2">
      <c r="A37" s="18" t="s">
        <v>19</v>
      </c>
      <c r="B37" s="17" t="s">
        <v>17</v>
      </c>
      <c r="C37" s="19">
        <v>2</v>
      </c>
      <c r="D37" s="20">
        <v>0</v>
      </c>
      <c r="E37" s="20">
        <v>0</v>
      </c>
      <c r="F37" s="20">
        <v>0</v>
      </c>
      <c r="G37" s="20">
        <v>0</v>
      </c>
      <c r="H37" s="20">
        <v>0</v>
      </c>
      <c r="I37" s="20">
        <v>0</v>
      </c>
      <c r="J37" s="20">
        <v>0</v>
      </c>
      <c r="K37" s="20">
        <v>0</v>
      </c>
      <c r="L37" s="20">
        <v>0</v>
      </c>
      <c r="M37" s="20">
        <v>0</v>
      </c>
      <c r="N37" s="21">
        <v>0</v>
      </c>
      <c r="O37" s="29">
        <v>0</v>
      </c>
      <c r="Q37" s="2" t="s">
        <v>16</v>
      </c>
      <c r="R37" s="2">
        <v>2</v>
      </c>
      <c r="S37" s="17" t="s">
        <v>20</v>
      </c>
      <c r="T37" s="13" t="s">
        <v>21</v>
      </c>
    </row>
    <row r="38" spans="1:20" x14ac:dyDescent="0.2">
      <c r="A38" s="109">
        <v>1</v>
      </c>
      <c r="B38" s="17"/>
      <c r="C38" s="19">
        <v>3</v>
      </c>
      <c r="D38" s="20">
        <v>0</v>
      </c>
      <c r="E38" s="20">
        <v>0</v>
      </c>
      <c r="F38" s="20"/>
      <c r="G38" s="20">
        <v>0</v>
      </c>
      <c r="H38" s="20">
        <v>0</v>
      </c>
      <c r="I38" s="20"/>
      <c r="J38" s="20">
        <v>0</v>
      </c>
      <c r="K38" s="20">
        <v>0</v>
      </c>
      <c r="L38" s="20">
        <v>0</v>
      </c>
      <c r="M38" s="20">
        <v>0</v>
      </c>
      <c r="N38" s="21">
        <v>0</v>
      </c>
      <c r="O38" s="29">
        <v>2</v>
      </c>
      <c r="Q38" s="2" t="s">
        <v>16</v>
      </c>
      <c r="R38" s="2">
        <v>3</v>
      </c>
      <c r="S38" s="17" t="s">
        <v>22</v>
      </c>
      <c r="T38" s="13" t="s">
        <v>23</v>
      </c>
    </row>
    <row r="39" spans="1:20" ht="13.5" thickBot="1" x14ac:dyDescent="0.25">
      <c r="A39" s="110"/>
      <c r="B39" s="22"/>
      <c r="C39" s="23">
        <v>4</v>
      </c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5" t="e">
        <v>#DIV/0!</v>
      </c>
      <c r="O39" s="31">
        <v>10</v>
      </c>
      <c r="Q39" s="2" t="s">
        <v>16</v>
      </c>
      <c r="R39" s="2">
        <v>4</v>
      </c>
      <c r="S39" s="2" t="s">
        <v>24</v>
      </c>
      <c r="T39" s="13" t="s">
        <v>25</v>
      </c>
    </row>
    <row r="40" spans="1:20" x14ac:dyDescent="0.2">
      <c r="B40" s="13" t="s">
        <v>21</v>
      </c>
      <c r="C40" s="14">
        <v>1</v>
      </c>
      <c r="D40" s="15">
        <v>0</v>
      </c>
      <c r="E40" s="15">
        <v>0</v>
      </c>
      <c r="F40" s="15">
        <v>0</v>
      </c>
      <c r="G40" s="15">
        <v>0</v>
      </c>
      <c r="H40" s="15">
        <v>0</v>
      </c>
      <c r="I40" s="15">
        <v>0</v>
      </c>
      <c r="J40" s="15">
        <v>0</v>
      </c>
      <c r="K40" s="15">
        <v>0</v>
      </c>
      <c r="L40" s="15">
        <v>0</v>
      </c>
      <c r="M40" s="15">
        <v>0</v>
      </c>
      <c r="N40" s="16">
        <v>0</v>
      </c>
      <c r="Q40" s="2" t="s">
        <v>16</v>
      </c>
      <c r="R40" s="2">
        <v>5</v>
      </c>
      <c r="S40" s="17" t="s">
        <v>26</v>
      </c>
      <c r="T40" s="13" t="s">
        <v>27</v>
      </c>
    </row>
    <row r="41" spans="1:20" x14ac:dyDescent="0.2">
      <c r="B41" s="17" t="s">
        <v>20</v>
      </c>
      <c r="C41" s="19">
        <v>2</v>
      </c>
      <c r="D41" s="20">
        <v>0</v>
      </c>
      <c r="E41" s="20">
        <v>0</v>
      </c>
      <c r="F41" s="20">
        <v>0</v>
      </c>
      <c r="G41" s="20">
        <v>0</v>
      </c>
      <c r="H41" s="20">
        <v>0</v>
      </c>
      <c r="I41" s="20">
        <v>0</v>
      </c>
      <c r="J41" s="20">
        <v>0</v>
      </c>
      <c r="K41" s="20">
        <v>0</v>
      </c>
      <c r="L41" s="20">
        <v>0</v>
      </c>
      <c r="M41" s="20">
        <v>0</v>
      </c>
      <c r="N41" s="21">
        <v>0</v>
      </c>
      <c r="Q41" s="2" t="s">
        <v>28</v>
      </c>
      <c r="R41" s="2">
        <v>1</v>
      </c>
      <c r="S41" s="2" t="s">
        <v>17</v>
      </c>
      <c r="T41" s="6" t="s">
        <v>18</v>
      </c>
    </row>
    <row r="42" spans="1:20" x14ac:dyDescent="0.2">
      <c r="B42" s="17"/>
      <c r="C42" s="19">
        <v>3</v>
      </c>
      <c r="D42" s="20">
        <v>0</v>
      </c>
      <c r="E42" s="20">
        <v>0</v>
      </c>
      <c r="F42" s="20"/>
      <c r="G42" s="20">
        <v>0</v>
      </c>
      <c r="H42" s="20">
        <v>0</v>
      </c>
      <c r="I42" s="20"/>
      <c r="J42" s="20">
        <v>0</v>
      </c>
      <c r="K42" s="20">
        <v>0</v>
      </c>
      <c r="L42" s="20">
        <v>0</v>
      </c>
      <c r="M42" s="20">
        <v>0</v>
      </c>
      <c r="N42" s="21">
        <v>0</v>
      </c>
      <c r="Q42" s="2" t="s">
        <v>28</v>
      </c>
      <c r="R42" s="2">
        <v>2</v>
      </c>
      <c r="S42" s="2" t="s">
        <v>20</v>
      </c>
      <c r="T42" s="6" t="s">
        <v>21</v>
      </c>
    </row>
    <row r="43" spans="1:20" ht="13.5" thickBot="1" x14ac:dyDescent="0.25">
      <c r="B43" s="26"/>
      <c r="C43" s="23">
        <v>4</v>
      </c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5" t="e">
        <v>#DIV/0!</v>
      </c>
      <c r="Q43" s="2" t="s">
        <v>28</v>
      </c>
      <c r="R43" s="2">
        <v>3</v>
      </c>
      <c r="S43" s="17" t="s">
        <v>29</v>
      </c>
      <c r="T43" s="13" t="s">
        <v>30</v>
      </c>
    </row>
    <row r="44" spans="1:20" x14ac:dyDescent="0.2">
      <c r="B44" s="13" t="s">
        <v>23</v>
      </c>
      <c r="C44" s="19">
        <v>1</v>
      </c>
      <c r="D44" s="15">
        <v>1</v>
      </c>
      <c r="E44" s="20">
        <v>1</v>
      </c>
      <c r="F44" s="20">
        <v>1</v>
      </c>
      <c r="G44" s="20">
        <v>2</v>
      </c>
      <c r="H44" s="20">
        <v>1</v>
      </c>
      <c r="I44" s="20">
        <v>1</v>
      </c>
      <c r="J44" s="20">
        <v>2</v>
      </c>
      <c r="K44" s="20">
        <v>3</v>
      </c>
      <c r="L44" s="20">
        <v>1</v>
      </c>
      <c r="M44" s="20">
        <v>1</v>
      </c>
      <c r="N44" s="21">
        <v>1.4</v>
      </c>
      <c r="Q44" s="2" t="s">
        <v>28</v>
      </c>
      <c r="R44" s="2">
        <v>4</v>
      </c>
      <c r="S44" s="17"/>
      <c r="T44" s="13" t="s">
        <v>78</v>
      </c>
    </row>
    <row r="45" spans="1:20" x14ac:dyDescent="0.2">
      <c r="B45" s="17" t="s">
        <v>22</v>
      </c>
      <c r="C45" s="19">
        <v>2</v>
      </c>
      <c r="D45" s="20">
        <v>5</v>
      </c>
      <c r="E45" s="20">
        <v>5</v>
      </c>
      <c r="F45" s="20">
        <v>5</v>
      </c>
      <c r="G45" s="20">
        <v>5</v>
      </c>
      <c r="H45" s="20">
        <v>5</v>
      </c>
      <c r="I45" s="20">
        <v>5</v>
      </c>
      <c r="J45" s="20">
        <v>3</v>
      </c>
      <c r="K45" s="20">
        <v>10</v>
      </c>
      <c r="L45" s="20">
        <v>10</v>
      </c>
      <c r="M45" s="20">
        <v>7</v>
      </c>
      <c r="N45" s="21">
        <v>6</v>
      </c>
      <c r="S45" s="2" t="s">
        <v>31</v>
      </c>
      <c r="T45" s="2" t="s">
        <v>31</v>
      </c>
    </row>
    <row r="46" spans="1:20" x14ac:dyDescent="0.2">
      <c r="B46" s="17"/>
      <c r="C46" s="19">
        <v>3</v>
      </c>
      <c r="D46" s="20">
        <v>20</v>
      </c>
      <c r="E46" s="20">
        <v>30</v>
      </c>
      <c r="F46" s="20"/>
      <c r="G46" s="20">
        <v>20</v>
      </c>
      <c r="H46" s="20">
        <v>20</v>
      </c>
      <c r="I46" s="20"/>
      <c r="J46" s="20">
        <v>30</v>
      </c>
      <c r="K46" s="20">
        <v>15</v>
      </c>
      <c r="L46" s="20">
        <v>25</v>
      </c>
      <c r="M46" s="20">
        <v>10</v>
      </c>
      <c r="N46" s="21">
        <v>21.25</v>
      </c>
      <c r="Q46" s="2" t="s">
        <v>32</v>
      </c>
      <c r="R46" s="2">
        <v>1</v>
      </c>
      <c r="S46" s="17" t="s">
        <v>17</v>
      </c>
      <c r="T46" s="13" t="s">
        <v>18</v>
      </c>
    </row>
    <row r="47" spans="1:20" ht="13.5" thickBot="1" x14ac:dyDescent="0.25">
      <c r="B47" s="26"/>
      <c r="C47" s="23">
        <v>4</v>
      </c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5" t="e">
        <v>#DIV/0!</v>
      </c>
      <c r="O47" s="99"/>
      <c r="Q47" s="2" t="s">
        <v>32</v>
      </c>
      <c r="R47" s="2">
        <v>2</v>
      </c>
      <c r="S47" s="17" t="s">
        <v>33</v>
      </c>
      <c r="T47" s="13" t="s">
        <v>34</v>
      </c>
    </row>
    <row r="48" spans="1:20" x14ac:dyDescent="0.2">
      <c r="B48" s="13" t="s">
        <v>25</v>
      </c>
      <c r="C48" s="19">
        <v>1</v>
      </c>
      <c r="D48" s="15">
        <v>10</v>
      </c>
      <c r="E48" s="20">
        <v>10</v>
      </c>
      <c r="F48" s="20">
        <v>2</v>
      </c>
      <c r="G48" s="20">
        <v>0</v>
      </c>
      <c r="H48" s="20">
        <v>0</v>
      </c>
      <c r="I48" s="20">
        <v>0</v>
      </c>
      <c r="J48" s="20">
        <v>15</v>
      </c>
      <c r="K48" s="20">
        <v>2</v>
      </c>
      <c r="L48" s="20">
        <v>3</v>
      </c>
      <c r="M48" s="20">
        <v>4</v>
      </c>
      <c r="N48" s="106">
        <v>4.5999999999999996</v>
      </c>
      <c r="O48" s="102"/>
      <c r="Q48" s="2" t="s">
        <v>32</v>
      </c>
      <c r="R48" s="2">
        <v>3</v>
      </c>
      <c r="S48" s="17" t="s">
        <v>29</v>
      </c>
      <c r="T48" s="13" t="s">
        <v>30</v>
      </c>
    </row>
    <row r="49" spans="1:20" x14ac:dyDescent="0.2">
      <c r="B49" s="17" t="s">
        <v>24</v>
      </c>
      <c r="C49" s="19">
        <v>2</v>
      </c>
      <c r="D49" s="20">
        <v>15</v>
      </c>
      <c r="E49" s="20">
        <v>15</v>
      </c>
      <c r="F49" s="20">
        <v>10</v>
      </c>
      <c r="G49" s="20">
        <v>10</v>
      </c>
      <c r="H49" s="20">
        <v>10</v>
      </c>
      <c r="I49" s="20">
        <v>20</v>
      </c>
      <c r="J49" s="20">
        <v>15</v>
      </c>
      <c r="K49" s="20">
        <v>15</v>
      </c>
      <c r="L49" s="20">
        <v>15</v>
      </c>
      <c r="M49" s="20">
        <v>15</v>
      </c>
      <c r="N49" s="21">
        <v>14</v>
      </c>
      <c r="O49" s="102"/>
      <c r="Q49" s="2" t="s">
        <v>32</v>
      </c>
      <c r="R49" s="2">
        <v>4</v>
      </c>
      <c r="S49" s="17" t="s">
        <v>35</v>
      </c>
      <c r="T49" s="13" t="s">
        <v>36</v>
      </c>
    </row>
    <row r="50" spans="1:20" x14ac:dyDescent="0.2">
      <c r="B50" s="17"/>
      <c r="C50" s="19">
        <v>3</v>
      </c>
      <c r="D50" s="20">
        <v>40</v>
      </c>
      <c r="E50" s="20">
        <v>25</v>
      </c>
      <c r="F50" s="20"/>
      <c r="G50" s="20">
        <v>20</v>
      </c>
      <c r="H50" s="20">
        <v>20</v>
      </c>
      <c r="I50" s="20"/>
      <c r="J50" s="20">
        <v>25</v>
      </c>
      <c r="K50" s="20">
        <v>25</v>
      </c>
      <c r="L50" s="20">
        <v>30</v>
      </c>
      <c r="M50" s="20">
        <v>30</v>
      </c>
      <c r="N50" s="21">
        <v>26.875</v>
      </c>
      <c r="O50" s="102"/>
      <c r="Q50" s="92" t="s">
        <v>32</v>
      </c>
      <c r="R50" s="2">
        <v>5</v>
      </c>
      <c r="S50" s="92" t="s">
        <v>77</v>
      </c>
      <c r="T50" s="92" t="s">
        <v>76</v>
      </c>
    </row>
    <row r="51" spans="1:20" ht="13.5" thickBot="1" x14ac:dyDescent="0.25">
      <c r="B51" s="26"/>
      <c r="C51" s="23">
        <v>4</v>
      </c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5" t="e">
        <v>#DIV/0!</v>
      </c>
      <c r="O51" s="102"/>
      <c r="Q51" s="2" t="s">
        <v>37</v>
      </c>
      <c r="R51" s="2">
        <v>1</v>
      </c>
      <c r="S51" s="17" t="s">
        <v>17</v>
      </c>
      <c r="T51" s="13" t="s">
        <v>18</v>
      </c>
    </row>
    <row r="52" spans="1:20" x14ac:dyDescent="0.2">
      <c r="B52" s="13" t="s">
        <v>27</v>
      </c>
      <c r="C52" s="19">
        <v>1</v>
      </c>
      <c r="D52" s="20">
        <v>0</v>
      </c>
      <c r="E52" s="20">
        <v>0</v>
      </c>
      <c r="F52" s="20">
        <v>0</v>
      </c>
      <c r="G52" s="20">
        <v>0</v>
      </c>
      <c r="H52" s="20">
        <v>0</v>
      </c>
      <c r="I52" s="20">
        <v>0</v>
      </c>
      <c r="J52" s="20">
        <v>0</v>
      </c>
      <c r="K52" s="20">
        <v>0</v>
      </c>
      <c r="L52" s="20">
        <v>0</v>
      </c>
      <c r="M52" s="20">
        <v>0</v>
      </c>
      <c r="N52" s="105">
        <v>0</v>
      </c>
      <c r="Q52" s="2" t="s">
        <v>37</v>
      </c>
      <c r="R52" s="2">
        <v>2</v>
      </c>
      <c r="S52" s="17" t="s">
        <v>38</v>
      </c>
      <c r="T52" s="13" t="s">
        <v>39</v>
      </c>
    </row>
    <row r="53" spans="1:20" x14ac:dyDescent="0.2">
      <c r="B53" s="17" t="s">
        <v>26</v>
      </c>
      <c r="C53" s="19">
        <v>2</v>
      </c>
      <c r="D53" s="20">
        <v>0</v>
      </c>
      <c r="E53" s="20">
        <v>0</v>
      </c>
      <c r="F53" s="20">
        <v>0</v>
      </c>
      <c r="G53" s="20">
        <v>0</v>
      </c>
      <c r="H53" s="20">
        <v>0</v>
      </c>
      <c r="I53" s="20">
        <v>0</v>
      </c>
      <c r="J53" s="20">
        <v>0</v>
      </c>
      <c r="K53" s="20">
        <v>0</v>
      </c>
      <c r="L53" s="20">
        <v>0</v>
      </c>
      <c r="M53" s="20">
        <v>0</v>
      </c>
      <c r="N53" s="21">
        <v>0</v>
      </c>
      <c r="Q53" s="2" t="s">
        <v>37</v>
      </c>
      <c r="R53" s="2">
        <v>3</v>
      </c>
      <c r="S53" s="17" t="s">
        <v>40</v>
      </c>
      <c r="T53" s="13" t="s">
        <v>36</v>
      </c>
    </row>
    <row r="54" spans="1:20" x14ac:dyDescent="0.2">
      <c r="B54" s="17"/>
      <c r="C54" s="19">
        <v>3</v>
      </c>
      <c r="D54" s="20">
        <v>0</v>
      </c>
      <c r="E54" s="20">
        <v>0</v>
      </c>
      <c r="F54" s="20"/>
      <c r="G54" s="20">
        <v>0</v>
      </c>
      <c r="H54" s="20">
        <v>0</v>
      </c>
      <c r="I54" s="20"/>
      <c r="J54" s="20">
        <v>0</v>
      </c>
      <c r="K54" s="20">
        <v>0</v>
      </c>
      <c r="L54" s="20">
        <v>0</v>
      </c>
      <c r="M54" s="20">
        <v>0</v>
      </c>
      <c r="N54" s="21">
        <v>0</v>
      </c>
      <c r="Q54" s="2" t="s">
        <v>37</v>
      </c>
      <c r="R54" s="2">
        <v>4</v>
      </c>
      <c r="S54" s="17" t="s">
        <v>41</v>
      </c>
      <c r="T54" s="13" t="s">
        <v>42</v>
      </c>
    </row>
    <row r="55" spans="1:20" ht="13.5" thickBot="1" x14ac:dyDescent="0.25">
      <c r="A55" s="32"/>
      <c r="B55" s="33"/>
      <c r="C55" s="34">
        <v>4</v>
      </c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6" t="e">
        <v>#DIV/0!</v>
      </c>
      <c r="O55" s="11"/>
      <c r="S55" s="2" t="s">
        <v>31</v>
      </c>
      <c r="T55" s="2" t="s">
        <v>31</v>
      </c>
    </row>
    <row r="56" spans="1:20" ht="13.5" thickTop="1" x14ac:dyDescent="0.2">
      <c r="A56" s="12" t="s">
        <v>43</v>
      </c>
      <c r="B56" s="13" t="s">
        <v>18</v>
      </c>
      <c r="C56" s="14">
        <v>1</v>
      </c>
      <c r="D56" s="15">
        <v>0</v>
      </c>
      <c r="E56" s="15">
        <v>0</v>
      </c>
      <c r="F56" s="15">
        <v>0</v>
      </c>
      <c r="G56" s="15">
        <v>0</v>
      </c>
      <c r="H56" s="15">
        <v>0</v>
      </c>
      <c r="I56" s="15">
        <v>0</v>
      </c>
      <c r="J56" s="15">
        <v>0</v>
      </c>
      <c r="K56" s="15">
        <v>0</v>
      </c>
      <c r="L56" s="15">
        <v>0</v>
      </c>
      <c r="M56" s="15">
        <v>0</v>
      </c>
      <c r="N56" s="16">
        <v>0</v>
      </c>
      <c r="O56" s="28">
        <v>0</v>
      </c>
    </row>
    <row r="57" spans="1:20" x14ac:dyDescent="0.2">
      <c r="A57" s="18" t="s">
        <v>19</v>
      </c>
      <c r="B57" s="17" t="s">
        <v>17</v>
      </c>
      <c r="C57" s="19">
        <v>2</v>
      </c>
      <c r="D57" s="20">
        <v>0</v>
      </c>
      <c r="E57" s="20">
        <v>0</v>
      </c>
      <c r="F57" s="20">
        <v>0</v>
      </c>
      <c r="G57" s="20">
        <v>0</v>
      </c>
      <c r="H57" s="20">
        <v>0</v>
      </c>
      <c r="I57" s="20">
        <v>0</v>
      </c>
      <c r="J57" s="20">
        <v>0</v>
      </c>
      <c r="K57" s="20">
        <v>0</v>
      </c>
      <c r="L57" s="20">
        <v>0</v>
      </c>
      <c r="M57" s="20">
        <v>0</v>
      </c>
      <c r="N57" s="21">
        <v>0</v>
      </c>
      <c r="O57" s="29">
        <v>0</v>
      </c>
    </row>
    <row r="58" spans="1:20" x14ac:dyDescent="0.2">
      <c r="A58" s="109">
        <v>22</v>
      </c>
      <c r="B58" s="17"/>
      <c r="C58" s="19">
        <v>3</v>
      </c>
      <c r="D58" s="20"/>
      <c r="E58" s="20">
        <v>0</v>
      </c>
      <c r="F58" s="20">
        <v>0</v>
      </c>
      <c r="G58" s="20"/>
      <c r="H58" s="20">
        <v>0</v>
      </c>
      <c r="I58" s="20">
        <v>0</v>
      </c>
      <c r="J58" s="20">
        <v>0</v>
      </c>
      <c r="K58" s="20"/>
      <c r="L58" s="20"/>
      <c r="M58" s="20">
        <v>0</v>
      </c>
      <c r="N58" s="21">
        <v>0</v>
      </c>
      <c r="O58" s="29">
        <v>4</v>
      </c>
    </row>
    <row r="59" spans="1:20" ht="13.5" thickBot="1" x14ac:dyDescent="0.25">
      <c r="A59" s="110"/>
      <c r="B59" s="22"/>
      <c r="C59" s="23">
        <v>4</v>
      </c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5" t="e">
        <v>#DIV/0!</v>
      </c>
      <c r="O59" s="31">
        <v>10</v>
      </c>
    </row>
    <row r="60" spans="1:20" x14ac:dyDescent="0.2">
      <c r="B60" s="13" t="s">
        <v>21</v>
      </c>
      <c r="C60" s="14">
        <v>1</v>
      </c>
      <c r="D60" s="15">
        <v>0</v>
      </c>
      <c r="E60" s="15">
        <v>0</v>
      </c>
      <c r="F60" s="15">
        <v>0</v>
      </c>
      <c r="G60" s="15">
        <v>0</v>
      </c>
      <c r="H60" s="15">
        <v>0</v>
      </c>
      <c r="I60" s="15">
        <v>0</v>
      </c>
      <c r="J60" s="15">
        <v>0</v>
      </c>
      <c r="K60" s="15">
        <v>0</v>
      </c>
      <c r="L60" s="15">
        <v>0</v>
      </c>
      <c r="M60" s="15">
        <v>0</v>
      </c>
      <c r="N60" s="16">
        <v>0</v>
      </c>
    </row>
    <row r="61" spans="1:20" x14ac:dyDescent="0.2">
      <c r="B61" s="17" t="s">
        <v>20</v>
      </c>
      <c r="C61" s="19">
        <v>2</v>
      </c>
      <c r="D61" s="20">
        <v>0</v>
      </c>
      <c r="E61" s="20">
        <v>0</v>
      </c>
      <c r="F61" s="20">
        <v>0</v>
      </c>
      <c r="G61" s="20">
        <v>0</v>
      </c>
      <c r="H61" s="20">
        <v>0</v>
      </c>
      <c r="I61" s="20">
        <v>0</v>
      </c>
      <c r="J61" s="20">
        <v>0</v>
      </c>
      <c r="K61" s="20">
        <v>0</v>
      </c>
      <c r="L61" s="20">
        <v>0</v>
      </c>
      <c r="M61" s="20">
        <v>0</v>
      </c>
      <c r="N61" s="21">
        <v>0</v>
      </c>
    </row>
    <row r="62" spans="1:20" x14ac:dyDescent="0.2">
      <c r="B62" s="17"/>
      <c r="C62" s="19">
        <v>3</v>
      </c>
      <c r="D62" s="20"/>
      <c r="E62" s="20">
        <v>0</v>
      </c>
      <c r="F62" s="20">
        <v>0</v>
      </c>
      <c r="G62" s="20"/>
      <c r="H62" s="20">
        <v>0</v>
      </c>
      <c r="I62" s="20">
        <v>0</v>
      </c>
      <c r="J62" s="20">
        <v>0</v>
      </c>
      <c r="K62" s="20"/>
      <c r="L62" s="20"/>
      <c r="M62" s="20">
        <v>0</v>
      </c>
      <c r="N62" s="21">
        <v>0</v>
      </c>
    </row>
    <row r="63" spans="1:20" ht="13.5" thickBot="1" x14ac:dyDescent="0.25">
      <c r="B63" s="26"/>
      <c r="C63" s="23">
        <v>4</v>
      </c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5" t="e">
        <v>#DIV/0!</v>
      </c>
    </row>
    <row r="64" spans="1:20" x14ac:dyDescent="0.2">
      <c r="B64" s="13" t="s">
        <v>23</v>
      </c>
      <c r="C64" s="19">
        <v>1</v>
      </c>
      <c r="D64" s="20">
        <v>0</v>
      </c>
      <c r="E64" s="20">
        <v>0</v>
      </c>
      <c r="F64" s="20">
        <v>0</v>
      </c>
      <c r="G64" s="20"/>
      <c r="H64" s="20">
        <v>1</v>
      </c>
      <c r="I64" s="20">
        <v>1</v>
      </c>
      <c r="J64" s="20">
        <v>2</v>
      </c>
      <c r="K64" s="20">
        <v>1</v>
      </c>
      <c r="L64" s="20">
        <v>1</v>
      </c>
      <c r="M64" s="20">
        <v>1</v>
      </c>
      <c r="N64" s="21">
        <v>0.77777777777777779</v>
      </c>
    </row>
    <row r="65" spans="1:19" x14ac:dyDescent="0.2">
      <c r="B65" s="17" t="s">
        <v>22</v>
      </c>
      <c r="C65" s="19">
        <v>2</v>
      </c>
      <c r="D65" s="20">
        <v>10</v>
      </c>
      <c r="E65" s="20">
        <v>8</v>
      </c>
      <c r="F65" s="20">
        <v>8</v>
      </c>
      <c r="G65" s="20">
        <v>8</v>
      </c>
      <c r="H65" s="20">
        <v>8</v>
      </c>
      <c r="I65" s="20">
        <v>10</v>
      </c>
      <c r="J65" s="20">
        <v>10</v>
      </c>
      <c r="K65" s="20">
        <v>10</v>
      </c>
      <c r="L65" s="20">
        <v>10</v>
      </c>
      <c r="M65" s="20">
        <v>5</v>
      </c>
      <c r="N65" s="21">
        <v>8.6999999999999993</v>
      </c>
      <c r="R65" s="13"/>
    </row>
    <row r="66" spans="1:19" x14ac:dyDescent="0.2">
      <c r="B66" s="17"/>
      <c r="C66" s="19">
        <v>3</v>
      </c>
      <c r="D66" s="20"/>
      <c r="E66" s="20">
        <v>10</v>
      </c>
      <c r="F66" s="20">
        <v>20</v>
      </c>
      <c r="G66" s="20"/>
      <c r="H66" s="20">
        <v>25</v>
      </c>
      <c r="I66" s="20">
        <v>20</v>
      </c>
      <c r="J66" s="20">
        <v>20</v>
      </c>
      <c r="K66" s="20"/>
      <c r="L66" s="20"/>
      <c r="M66" s="20">
        <v>35</v>
      </c>
      <c r="N66" s="21">
        <v>21.666666666666668</v>
      </c>
      <c r="R66" s="13"/>
      <c r="S66" s="13"/>
    </row>
    <row r="67" spans="1:19" ht="13.5" thickBot="1" x14ac:dyDescent="0.25">
      <c r="B67" s="26"/>
      <c r="C67" s="23">
        <v>4</v>
      </c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30" t="e">
        <v>#DIV/0!</v>
      </c>
      <c r="O67" s="93"/>
      <c r="R67" s="13"/>
      <c r="S67" s="13"/>
    </row>
    <row r="68" spans="1:19" x14ac:dyDescent="0.2">
      <c r="B68" s="13" t="s">
        <v>25</v>
      </c>
      <c r="C68" s="19">
        <v>1</v>
      </c>
      <c r="D68" s="20">
        <v>3</v>
      </c>
      <c r="E68" s="20">
        <v>3</v>
      </c>
      <c r="F68" s="20">
        <v>2</v>
      </c>
      <c r="G68" s="20">
        <v>0</v>
      </c>
      <c r="H68" s="20">
        <v>0</v>
      </c>
      <c r="I68" s="20">
        <v>0</v>
      </c>
      <c r="J68" s="20">
        <v>15</v>
      </c>
      <c r="K68" s="20">
        <v>2</v>
      </c>
      <c r="L68" s="20">
        <v>3</v>
      </c>
      <c r="M68" s="20">
        <v>4</v>
      </c>
      <c r="N68" s="27">
        <v>3.2</v>
      </c>
      <c r="O68" s="107"/>
      <c r="R68" s="13"/>
      <c r="S68" s="13"/>
    </row>
    <row r="69" spans="1:19" x14ac:dyDescent="0.2">
      <c r="B69" s="17" t="s">
        <v>24</v>
      </c>
      <c r="C69" s="19">
        <v>2</v>
      </c>
      <c r="D69" s="20">
        <v>10</v>
      </c>
      <c r="E69" s="20">
        <v>10</v>
      </c>
      <c r="F69" s="20">
        <v>10</v>
      </c>
      <c r="G69" s="20">
        <v>5</v>
      </c>
      <c r="H69" s="20">
        <v>10</v>
      </c>
      <c r="I69" s="20">
        <v>15</v>
      </c>
      <c r="J69" s="20">
        <v>15</v>
      </c>
      <c r="K69" s="20">
        <v>10</v>
      </c>
      <c r="L69" s="20">
        <v>5</v>
      </c>
      <c r="M69" s="20">
        <v>5</v>
      </c>
      <c r="N69" s="27">
        <v>9.5</v>
      </c>
      <c r="O69" s="107"/>
      <c r="R69" s="13"/>
      <c r="S69" s="13"/>
    </row>
    <row r="70" spans="1:19" x14ac:dyDescent="0.2">
      <c r="B70" s="17"/>
      <c r="C70" s="19">
        <v>3</v>
      </c>
      <c r="D70" s="20"/>
      <c r="E70" s="20">
        <v>35</v>
      </c>
      <c r="F70" s="20">
        <v>15</v>
      </c>
      <c r="G70" s="20"/>
      <c r="H70" s="20">
        <v>10</v>
      </c>
      <c r="I70" s="20">
        <v>10</v>
      </c>
      <c r="J70" s="20">
        <v>20</v>
      </c>
      <c r="K70" s="20"/>
      <c r="L70" s="20"/>
      <c r="M70" s="20">
        <v>20</v>
      </c>
      <c r="N70" s="27">
        <v>18.333333333333332</v>
      </c>
      <c r="O70" s="107"/>
      <c r="R70" s="13"/>
      <c r="S70" s="13"/>
    </row>
    <row r="71" spans="1:19" ht="13.5" thickBot="1" x14ac:dyDescent="0.25">
      <c r="B71" s="26"/>
      <c r="C71" s="23">
        <v>4</v>
      </c>
      <c r="D71" s="24"/>
      <c r="E71" s="24"/>
      <c r="F71" s="24"/>
      <c r="G71" s="24"/>
      <c r="H71" s="24"/>
      <c r="I71" s="24"/>
      <c r="J71" s="24"/>
      <c r="K71" s="24"/>
      <c r="L71" s="24"/>
      <c r="M71" s="24"/>
      <c r="N71" s="30" t="e">
        <v>#DIV/0!</v>
      </c>
      <c r="O71" s="107"/>
      <c r="R71" s="13"/>
      <c r="S71" s="13"/>
    </row>
    <row r="72" spans="1:19" x14ac:dyDescent="0.2">
      <c r="B72" s="13" t="s">
        <v>27</v>
      </c>
      <c r="C72" s="19">
        <v>1</v>
      </c>
      <c r="D72" s="20">
        <v>0</v>
      </c>
      <c r="E72" s="20">
        <v>0</v>
      </c>
      <c r="F72" s="20">
        <v>0</v>
      </c>
      <c r="G72" s="20">
        <v>0</v>
      </c>
      <c r="H72" s="20">
        <v>0</v>
      </c>
      <c r="I72" s="20">
        <v>0</v>
      </c>
      <c r="J72" s="20">
        <v>0</v>
      </c>
      <c r="K72" s="20">
        <v>0</v>
      </c>
      <c r="L72" s="20">
        <v>0</v>
      </c>
      <c r="M72" s="20">
        <v>0</v>
      </c>
      <c r="N72" s="27">
        <v>0</v>
      </c>
      <c r="O72" s="93"/>
    </row>
    <row r="73" spans="1:19" x14ac:dyDescent="0.2">
      <c r="B73" s="17" t="s">
        <v>26</v>
      </c>
      <c r="C73" s="19">
        <v>2</v>
      </c>
      <c r="D73" s="20">
        <v>0</v>
      </c>
      <c r="E73" s="20">
        <v>0</v>
      </c>
      <c r="F73" s="20">
        <v>0</v>
      </c>
      <c r="G73" s="20">
        <v>0</v>
      </c>
      <c r="H73" s="20">
        <v>0</v>
      </c>
      <c r="I73" s="20">
        <v>0</v>
      </c>
      <c r="J73" s="20">
        <v>0</v>
      </c>
      <c r="K73" s="20">
        <v>0</v>
      </c>
      <c r="L73" s="20">
        <v>0</v>
      </c>
      <c r="M73" s="20">
        <v>0</v>
      </c>
      <c r="N73" s="21">
        <v>0</v>
      </c>
    </row>
    <row r="74" spans="1:19" x14ac:dyDescent="0.2">
      <c r="B74" s="17"/>
      <c r="C74" s="19">
        <v>3</v>
      </c>
      <c r="D74" s="20"/>
      <c r="E74" s="20">
        <v>0</v>
      </c>
      <c r="F74" s="20">
        <v>0</v>
      </c>
      <c r="G74" s="20"/>
      <c r="H74" s="20">
        <v>0</v>
      </c>
      <c r="I74" s="20">
        <v>0</v>
      </c>
      <c r="J74" s="20">
        <v>0</v>
      </c>
      <c r="K74" s="20"/>
      <c r="L74" s="20"/>
      <c r="M74" s="20">
        <v>0</v>
      </c>
      <c r="N74" s="21">
        <v>0</v>
      </c>
    </row>
    <row r="75" spans="1:19" ht="13.5" thickBot="1" x14ac:dyDescent="0.25">
      <c r="A75" s="32"/>
      <c r="B75" s="33"/>
      <c r="C75" s="34">
        <v>4</v>
      </c>
      <c r="D75" s="35"/>
      <c r="E75" s="35"/>
      <c r="F75" s="35"/>
      <c r="G75" s="35"/>
      <c r="H75" s="35"/>
      <c r="I75" s="35"/>
      <c r="J75" s="35"/>
      <c r="K75" s="35"/>
      <c r="L75" s="35"/>
      <c r="M75" s="35"/>
      <c r="N75" s="36" t="e">
        <v>#DIV/0!</v>
      </c>
    </row>
    <row r="76" spans="1:19" ht="13.5" thickTop="1" x14ac:dyDescent="0.2">
      <c r="A76" s="37"/>
      <c r="B76" s="37"/>
      <c r="C76" s="37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</row>
    <row r="77" spans="1:19" ht="15.75" x14ac:dyDescent="0.25">
      <c r="A77" s="37"/>
      <c r="B77" s="37"/>
      <c r="C77" s="37"/>
      <c r="D77" s="37"/>
      <c r="E77" s="37"/>
      <c r="F77" s="37"/>
      <c r="G77" s="37"/>
      <c r="H77" s="37"/>
      <c r="I77" s="37"/>
      <c r="J77" s="37"/>
      <c r="K77" s="37"/>
      <c r="L77" s="5"/>
      <c r="N77" s="37"/>
    </row>
    <row r="78" spans="1:19" ht="6.75" customHeight="1" x14ac:dyDescent="0.2">
      <c r="A78" s="37"/>
      <c r="B78" s="37"/>
      <c r="C78" s="37"/>
      <c r="D78" s="37"/>
      <c r="E78" s="37"/>
      <c r="F78" s="37"/>
      <c r="G78" s="37"/>
      <c r="H78" s="37"/>
      <c r="I78" s="37"/>
      <c r="J78" s="37"/>
      <c r="K78" s="37"/>
      <c r="L78" s="37"/>
      <c r="M78" s="37"/>
      <c r="N78" s="37"/>
    </row>
    <row r="79" spans="1:19" ht="15" x14ac:dyDescent="0.2">
      <c r="A79" s="37"/>
      <c r="B79" s="37"/>
      <c r="C79" s="37"/>
      <c r="D79" s="37"/>
      <c r="E79" s="37"/>
      <c r="F79" s="37"/>
      <c r="G79" s="37"/>
      <c r="H79" s="37"/>
      <c r="I79" s="37"/>
      <c r="J79" s="37"/>
      <c r="K79" s="37"/>
      <c r="L79" s="98" t="s">
        <v>44</v>
      </c>
      <c r="M79" s="37"/>
      <c r="N79" s="37"/>
    </row>
    <row r="80" spans="1:19" x14ac:dyDescent="0.2">
      <c r="A80" s="94" t="s">
        <v>72</v>
      </c>
      <c r="B80" s="95"/>
    </row>
    <row r="81" spans="1:15" ht="18" x14ac:dyDescent="0.25">
      <c r="A81" s="96" t="s">
        <v>87</v>
      </c>
      <c r="B81" s="97"/>
    </row>
    <row r="82" spans="1:15" x14ac:dyDescent="0.2">
      <c r="A82" s="121" t="s">
        <v>2</v>
      </c>
      <c r="B82" s="121"/>
      <c r="C82" s="122" t="s">
        <v>3</v>
      </c>
      <c r="D82" s="123"/>
      <c r="E82" s="124"/>
      <c r="F82" s="111" t="s">
        <v>4</v>
      </c>
      <c r="G82" s="125"/>
      <c r="H82" s="112"/>
      <c r="I82" s="111" t="s">
        <v>5</v>
      </c>
      <c r="J82" s="125"/>
      <c r="K82" s="125"/>
      <c r="L82" s="112"/>
      <c r="M82" s="111" t="s">
        <v>6</v>
      </c>
      <c r="N82" s="112"/>
    </row>
    <row r="83" spans="1:15" ht="18" x14ac:dyDescent="0.25">
      <c r="A83" s="113" t="s">
        <v>88</v>
      </c>
      <c r="B83" s="114"/>
      <c r="C83" s="115" t="s">
        <v>89</v>
      </c>
      <c r="D83" s="116"/>
      <c r="E83" s="117"/>
      <c r="F83" s="115">
        <v>10</v>
      </c>
      <c r="G83" s="116"/>
      <c r="H83" s="117"/>
      <c r="I83" s="118">
        <v>42200</v>
      </c>
      <c r="J83" s="119"/>
      <c r="K83" s="119"/>
      <c r="L83" s="120"/>
      <c r="M83" s="115" t="s">
        <v>90</v>
      </c>
      <c r="N83" s="117"/>
    </row>
    <row r="84" spans="1:15" ht="12.6" customHeight="1" x14ac:dyDescent="0.2">
      <c r="D84" s="126" t="s">
        <v>7</v>
      </c>
      <c r="E84" s="126"/>
      <c r="F84" s="126"/>
      <c r="G84" s="126"/>
      <c r="H84" s="126"/>
      <c r="I84" s="126"/>
      <c r="J84" s="126"/>
      <c r="K84" s="126"/>
      <c r="L84" s="126"/>
      <c r="M84" s="126"/>
      <c r="N84" s="126"/>
    </row>
    <row r="85" spans="1:15" ht="12.6" customHeight="1" x14ac:dyDescent="0.2">
      <c r="B85" s="6" t="s">
        <v>8</v>
      </c>
      <c r="C85" s="7" t="s">
        <v>9</v>
      </c>
      <c r="D85" s="127" t="s">
        <v>10</v>
      </c>
      <c r="E85" s="128"/>
      <c r="F85" s="128"/>
      <c r="G85" s="128"/>
      <c r="H85" s="128"/>
      <c r="I85" s="128"/>
      <c r="J85" s="128"/>
      <c r="K85" s="128"/>
      <c r="L85" s="128"/>
      <c r="M85" s="128"/>
      <c r="O85" s="2" t="s">
        <v>11</v>
      </c>
    </row>
    <row r="86" spans="1:15" ht="12.6" customHeight="1" thickBot="1" x14ac:dyDescent="0.25">
      <c r="A86" s="8"/>
      <c r="B86" s="8"/>
      <c r="C86" s="9" t="s">
        <v>12</v>
      </c>
      <c r="D86" s="10">
        <v>1</v>
      </c>
      <c r="E86" s="10">
        <v>2</v>
      </c>
      <c r="F86" s="10">
        <v>3</v>
      </c>
      <c r="G86" s="10">
        <v>4</v>
      </c>
      <c r="H86" s="10">
        <v>5</v>
      </c>
      <c r="I86" s="10">
        <v>6</v>
      </c>
      <c r="J86" s="10">
        <v>7</v>
      </c>
      <c r="K86" s="10">
        <v>8</v>
      </c>
      <c r="L86" s="10">
        <v>9</v>
      </c>
      <c r="M86" s="10">
        <v>10</v>
      </c>
      <c r="N86" s="11" t="s">
        <v>13</v>
      </c>
      <c r="O86" s="10" t="s">
        <v>14</v>
      </c>
    </row>
    <row r="87" spans="1:15" ht="12.6" customHeight="1" x14ac:dyDescent="0.2">
      <c r="A87" s="12" t="s">
        <v>45</v>
      </c>
      <c r="B87" s="13" t="s">
        <v>18</v>
      </c>
      <c r="C87" s="14">
        <v>1</v>
      </c>
      <c r="D87" s="15">
        <v>2</v>
      </c>
      <c r="E87" s="15">
        <v>4</v>
      </c>
      <c r="F87" s="15">
        <v>4</v>
      </c>
      <c r="G87" s="15">
        <v>4</v>
      </c>
      <c r="H87" s="15">
        <v>4</v>
      </c>
      <c r="I87" s="15">
        <v>4</v>
      </c>
      <c r="J87" s="15">
        <v>2</v>
      </c>
      <c r="K87" s="15">
        <v>2</v>
      </c>
      <c r="L87" s="15">
        <v>0</v>
      </c>
      <c r="M87" s="15">
        <v>1</v>
      </c>
      <c r="N87" s="16">
        <v>2.7</v>
      </c>
      <c r="O87" s="28">
        <v>0</v>
      </c>
    </row>
    <row r="88" spans="1:15" ht="12.6" customHeight="1" x14ac:dyDescent="0.2">
      <c r="A88" s="18" t="s">
        <v>19</v>
      </c>
      <c r="B88" s="17" t="s">
        <v>17</v>
      </c>
      <c r="C88" s="19">
        <v>2</v>
      </c>
      <c r="D88" s="20">
        <v>5</v>
      </c>
      <c r="E88" s="20">
        <v>5</v>
      </c>
      <c r="F88" s="20">
        <v>5</v>
      </c>
      <c r="G88" s="20">
        <v>5</v>
      </c>
      <c r="H88" s="20">
        <v>5</v>
      </c>
      <c r="I88" s="20">
        <v>5</v>
      </c>
      <c r="J88" s="20">
        <v>5</v>
      </c>
      <c r="K88" s="20">
        <v>5</v>
      </c>
      <c r="L88" s="20">
        <v>2</v>
      </c>
      <c r="M88" s="20">
        <v>5</v>
      </c>
      <c r="N88" s="21">
        <v>4.7</v>
      </c>
      <c r="O88" s="29">
        <v>0</v>
      </c>
    </row>
    <row r="89" spans="1:15" ht="12.6" customHeight="1" x14ac:dyDescent="0.2">
      <c r="A89" s="109">
        <v>33</v>
      </c>
      <c r="B89" s="17"/>
      <c r="C89" s="19">
        <v>3</v>
      </c>
      <c r="D89" s="20">
        <v>10</v>
      </c>
      <c r="E89" s="20">
        <v>10</v>
      </c>
      <c r="F89" s="20">
        <v>10</v>
      </c>
      <c r="G89" s="20">
        <v>10</v>
      </c>
      <c r="H89" s="20">
        <v>10</v>
      </c>
      <c r="I89" s="20">
        <v>20</v>
      </c>
      <c r="J89" s="20">
        <v>20</v>
      </c>
      <c r="K89" s="20">
        <v>20</v>
      </c>
      <c r="L89" s="20">
        <v>20</v>
      </c>
      <c r="M89" s="20">
        <v>20</v>
      </c>
      <c r="N89" s="21">
        <v>15</v>
      </c>
      <c r="O89" s="29">
        <v>0</v>
      </c>
    </row>
    <row r="90" spans="1:15" ht="12.6" customHeight="1" thickBot="1" x14ac:dyDescent="0.25">
      <c r="A90" s="110"/>
      <c r="B90" s="22"/>
      <c r="C90" s="23">
        <v>4</v>
      </c>
      <c r="D90" s="24"/>
      <c r="E90" s="24"/>
      <c r="F90" s="24"/>
      <c r="G90" s="24"/>
      <c r="H90" s="24"/>
      <c r="I90" s="24"/>
      <c r="J90" s="24"/>
      <c r="K90" s="24"/>
      <c r="L90" s="24"/>
      <c r="M90" s="24"/>
      <c r="N90" s="25" t="e">
        <v>#DIV/0!</v>
      </c>
      <c r="O90" s="31">
        <v>10</v>
      </c>
    </row>
    <row r="91" spans="1:15" ht="12.6" customHeight="1" x14ac:dyDescent="0.2">
      <c r="B91" s="13" t="s">
        <v>21</v>
      </c>
      <c r="C91" s="14">
        <v>1</v>
      </c>
      <c r="D91" s="15">
        <v>0</v>
      </c>
      <c r="E91" s="15">
        <v>0</v>
      </c>
      <c r="F91" s="15">
        <v>0</v>
      </c>
      <c r="G91" s="15">
        <v>0</v>
      </c>
      <c r="H91" s="15">
        <v>0</v>
      </c>
      <c r="I91" s="15">
        <v>0</v>
      </c>
      <c r="J91" s="15">
        <v>0</v>
      </c>
      <c r="K91" s="15">
        <v>0</v>
      </c>
      <c r="L91" s="15">
        <v>0</v>
      </c>
      <c r="M91" s="15">
        <v>0</v>
      </c>
      <c r="N91" s="16">
        <v>0</v>
      </c>
    </row>
    <row r="92" spans="1:15" ht="12.6" customHeight="1" x14ac:dyDescent="0.2">
      <c r="B92" s="17" t="s">
        <v>20</v>
      </c>
      <c r="C92" s="19">
        <v>2</v>
      </c>
      <c r="D92" s="20">
        <v>0</v>
      </c>
      <c r="E92" s="20">
        <v>0</v>
      </c>
      <c r="F92" s="20">
        <v>0</v>
      </c>
      <c r="G92" s="20">
        <v>0</v>
      </c>
      <c r="H92" s="20">
        <v>0</v>
      </c>
      <c r="I92" s="20">
        <v>0</v>
      </c>
      <c r="J92" s="20">
        <v>0</v>
      </c>
      <c r="K92" s="20">
        <v>0</v>
      </c>
      <c r="L92" s="20">
        <v>0</v>
      </c>
      <c r="M92" s="20">
        <v>0</v>
      </c>
      <c r="N92" s="21">
        <v>0</v>
      </c>
    </row>
    <row r="93" spans="1:15" ht="12.6" customHeight="1" x14ac:dyDescent="0.2">
      <c r="B93" s="17"/>
      <c r="C93" s="19">
        <v>3</v>
      </c>
      <c r="D93" s="20">
        <v>0</v>
      </c>
      <c r="E93" s="20">
        <v>0</v>
      </c>
      <c r="F93" s="20">
        <v>0</v>
      </c>
      <c r="G93" s="20">
        <v>0</v>
      </c>
      <c r="H93" s="20">
        <v>0</v>
      </c>
      <c r="I93" s="20">
        <v>0</v>
      </c>
      <c r="J93" s="20">
        <v>0</v>
      </c>
      <c r="K93" s="20">
        <v>0</v>
      </c>
      <c r="L93" s="20">
        <v>0</v>
      </c>
      <c r="M93" s="20">
        <v>0</v>
      </c>
      <c r="N93" s="21">
        <v>0</v>
      </c>
    </row>
    <row r="94" spans="1:15" ht="12.6" customHeight="1" thickBot="1" x14ac:dyDescent="0.25">
      <c r="B94" s="26"/>
      <c r="C94" s="23">
        <v>4</v>
      </c>
      <c r="D94" s="24"/>
      <c r="E94" s="24"/>
      <c r="F94" s="24"/>
      <c r="G94" s="24"/>
      <c r="H94" s="24"/>
      <c r="I94" s="24"/>
      <c r="J94" s="24"/>
      <c r="K94" s="24"/>
      <c r="L94" s="24"/>
      <c r="M94" s="24"/>
      <c r="N94" s="25" t="e">
        <v>#DIV/0!</v>
      </c>
    </row>
    <row r="95" spans="1:15" ht="12.6" customHeight="1" x14ac:dyDescent="0.2">
      <c r="B95" s="13" t="s">
        <v>23</v>
      </c>
      <c r="C95" s="19">
        <v>1</v>
      </c>
      <c r="D95" s="20">
        <v>10</v>
      </c>
      <c r="E95" s="20">
        <v>5</v>
      </c>
      <c r="F95" s="20">
        <v>5</v>
      </c>
      <c r="G95" s="20">
        <v>5</v>
      </c>
      <c r="H95" s="20">
        <v>5</v>
      </c>
      <c r="I95" s="20">
        <v>5</v>
      </c>
      <c r="J95" s="20">
        <v>5</v>
      </c>
      <c r="K95" s="20">
        <v>5</v>
      </c>
      <c r="L95" s="20">
        <v>5</v>
      </c>
      <c r="M95" s="20">
        <v>5</v>
      </c>
      <c r="N95" s="21">
        <v>5.5</v>
      </c>
    </row>
    <row r="96" spans="1:15" ht="12.6" customHeight="1" x14ac:dyDescent="0.2">
      <c r="B96" s="17" t="s">
        <v>22</v>
      </c>
      <c r="C96" s="19">
        <v>2</v>
      </c>
      <c r="D96" s="20">
        <v>15</v>
      </c>
      <c r="E96" s="20">
        <v>5</v>
      </c>
      <c r="F96" s="20">
        <v>5</v>
      </c>
      <c r="G96" s="20">
        <v>5</v>
      </c>
      <c r="H96" s="20">
        <v>5</v>
      </c>
      <c r="I96" s="20">
        <v>10</v>
      </c>
      <c r="J96" s="20">
        <v>10</v>
      </c>
      <c r="K96" s="20">
        <v>10</v>
      </c>
      <c r="L96" s="20">
        <v>10</v>
      </c>
      <c r="M96" s="20">
        <v>10</v>
      </c>
      <c r="N96" s="21">
        <v>8.5</v>
      </c>
    </row>
    <row r="97" spans="1:15" ht="12.6" customHeight="1" x14ac:dyDescent="0.2">
      <c r="B97" s="17"/>
      <c r="C97" s="19">
        <v>3</v>
      </c>
      <c r="D97" s="20">
        <v>10</v>
      </c>
      <c r="E97" s="20">
        <v>10</v>
      </c>
      <c r="F97" s="20">
        <v>10</v>
      </c>
      <c r="G97" s="20">
        <v>10</v>
      </c>
      <c r="H97" s="20">
        <v>20</v>
      </c>
      <c r="I97" s="20">
        <v>20</v>
      </c>
      <c r="J97" s="20">
        <v>20</v>
      </c>
      <c r="K97" s="20">
        <v>20</v>
      </c>
      <c r="L97" s="20">
        <v>30</v>
      </c>
      <c r="M97" s="20">
        <v>10</v>
      </c>
      <c r="N97" s="21">
        <v>16</v>
      </c>
    </row>
    <row r="98" spans="1:15" ht="12.6" customHeight="1" thickBot="1" x14ac:dyDescent="0.25">
      <c r="B98" s="26"/>
      <c r="C98" s="23">
        <v>4</v>
      </c>
      <c r="D98" s="24"/>
      <c r="E98" s="24"/>
      <c r="F98" s="24"/>
      <c r="G98" s="24"/>
      <c r="H98" s="24"/>
      <c r="I98" s="24"/>
      <c r="J98" s="24"/>
      <c r="K98" s="24"/>
      <c r="L98" s="24"/>
      <c r="M98" s="24"/>
      <c r="N98" s="30" t="e">
        <v>#DIV/0!</v>
      </c>
      <c r="O98" s="93"/>
    </row>
    <row r="99" spans="1:15" ht="12.6" customHeight="1" x14ac:dyDescent="0.2">
      <c r="B99" s="13" t="s">
        <v>25</v>
      </c>
      <c r="C99" s="19">
        <v>1</v>
      </c>
      <c r="D99" s="20">
        <v>3</v>
      </c>
      <c r="E99" s="20">
        <v>3</v>
      </c>
      <c r="F99" s="20">
        <v>2</v>
      </c>
      <c r="G99" s="20">
        <v>0</v>
      </c>
      <c r="H99" s="20">
        <v>0</v>
      </c>
      <c r="I99" s="20">
        <v>0</v>
      </c>
      <c r="J99" s="20">
        <v>2</v>
      </c>
      <c r="K99" s="20">
        <v>2</v>
      </c>
      <c r="L99" s="20">
        <v>3</v>
      </c>
      <c r="M99" s="20">
        <v>4</v>
      </c>
      <c r="N99" s="27">
        <v>1.9</v>
      </c>
      <c r="O99" s="107"/>
    </row>
    <row r="100" spans="1:15" ht="12.6" customHeight="1" x14ac:dyDescent="0.2">
      <c r="B100" s="17" t="s">
        <v>24</v>
      </c>
      <c r="C100" s="19">
        <v>2</v>
      </c>
      <c r="D100" s="20">
        <v>20</v>
      </c>
      <c r="E100" s="20">
        <v>20</v>
      </c>
      <c r="F100" s="20">
        <v>20</v>
      </c>
      <c r="G100" s="20">
        <v>20</v>
      </c>
      <c r="H100" s="20">
        <v>25</v>
      </c>
      <c r="I100" s="20">
        <v>25</v>
      </c>
      <c r="J100" s="20">
        <v>25</v>
      </c>
      <c r="K100" s="20">
        <v>25</v>
      </c>
      <c r="L100" s="20">
        <v>25</v>
      </c>
      <c r="M100" s="20">
        <v>25</v>
      </c>
      <c r="N100" s="27">
        <v>23</v>
      </c>
      <c r="O100" s="107"/>
    </row>
    <row r="101" spans="1:15" ht="12.6" customHeight="1" x14ac:dyDescent="0.2">
      <c r="B101" s="17"/>
      <c r="C101" s="19">
        <v>3</v>
      </c>
      <c r="D101" s="20">
        <v>30</v>
      </c>
      <c r="E101" s="20">
        <v>30</v>
      </c>
      <c r="F101" s="20">
        <v>30</v>
      </c>
      <c r="G101" s="20">
        <v>30</v>
      </c>
      <c r="H101" s="20">
        <v>30</v>
      </c>
      <c r="I101" s="20">
        <v>30</v>
      </c>
      <c r="J101" s="20">
        <v>30</v>
      </c>
      <c r="K101" s="20">
        <v>30</v>
      </c>
      <c r="L101" s="20">
        <v>40</v>
      </c>
      <c r="M101" s="20">
        <v>20</v>
      </c>
      <c r="N101" s="27">
        <v>30</v>
      </c>
      <c r="O101" s="107"/>
    </row>
    <row r="102" spans="1:15" ht="12.6" customHeight="1" thickBot="1" x14ac:dyDescent="0.25">
      <c r="B102" s="26"/>
      <c r="C102" s="23">
        <v>4</v>
      </c>
      <c r="D102" s="24"/>
      <c r="E102" s="24"/>
      <c r="F102" s="24"/>
      <c r="G102" s="24"/>
      <c r="H102" s="24"/>
      <c r="I102" s="24"/>
      <c r="J102" s="24"/>
      <c r="K102" s="24"/>
      <c r="L102" s="24"/>
      <c r="M102" s="24"/>
      <c r="N102" s="30" t="e">
        <v>#DIV/0!</v>
      </c>
      <c r="O102" s="107"/>
    </row>
    <row r="103" spans="1:15" ht="12.6" customHeight="1" x14ac:dyDescent="0.2">
      <c r="B103" s="13" t="s">
        <v>27</v>
      </c>
      <c r="C103" s="19">
        <v>1</v>
      </c>
      <c r="D103" s="20">
        <v>0</v>
      </c>
      <c r="E103" s="20">
        <v>0</v>
      </c>
      <c r="F103" s="20">
        <v>0</v>
      </c>
      <c r="G103" s="20">
        <v>0</v>
      </c>
      <c r="H103" s="20">
        <v>0</v>
      </c>
      <c r="I103" s="20">
        <v>0</v>
      </c>
      <c r="J103" s="20">
        <v>0</v>
      </c>
      <c r="K103" s="20">
        <v>0</v>
      </c>
      <c r="L103" s="20">
        <v>0</v>
      </c>
      <c r="M103" s="20">
        <v>0</v>
      </c>
      <c r="N103" s="27">
        <v>0</v>
      </c>
      <c r="O103" s="93"/>
    </row>
    <row r="104" spans="1:15" ht="12.6" customHeight="1" x14ac:dyDescent="0.2">
      <c r="B104" s="17" t="s">
        <v>26</v>
      </c>
      <c r="C104" s="19">
        <v>2</v>
      </c>
      <c r="D104" s="20">
        <v>0</v>
      </c>
      <c r="E104" s="20">
        <v>0</v>
      </c>
      <c r="F104" s="20">
        <v>0</v>
      </c>
      <c r="G104" s="20">
        <v>0</v>
      </c>
      <c r="H104" s="20">
        <v>0</v>
      </c>
      <c r="I104" s="20">
        <v>0</v>
      </c>
      <c r="J104" s="20">
        <v>0</v>
      </c>
      <c r="K104" s="20">
        <v>0</v>
      </c>
      <c r="L104" s="20">
        <v>0</v>
      </c>
      <c r="M104" s="20">
        <v>0</v>
      </c>
      <c r="N104" s="27">
        <v>0</v>
      </c>
      <c r="O104" s="93"/>
    </row>
    <row r="105" spans="1:15" ht="12.6" customHeight="1" x14ac:dyDescent="0.2">
      <c r="B105" s="17"/>
      <c r="C105" s="19">
        <v>3</v>
      </c>
      <c r="D105" s="20">
        <v>0</v>
      </c>
      <c r="E105" s="20">
        <v>0</v>
      </c>
      <c r="F105" s="20">
        <v>0</v>
      </c>
      <c r="G105" s="20">
        <v>0</v>
      </c>
      <c r="H105" s="20">
        <v>0</v>
      </c>
      <c r="I105" s="20">
        <v>0</v>
      </c>
      <c r="J105" s="20">
        <v>0</v>
      </c>
      <c r="K105" s="20">
        <v>0</v>
      </c>
      <c r="L105" s="20">
        <v>0</v>
      </c>
      <c r="M105" s="20">
        <v>0</v>
      </c>
      <c r="N105" s="21">
        <v>0</v>
      </c>
    </row>
    <row r="106" spans="1:15" ht="12.6" customHeight="1" thickBot="1" x14ac:dyDescent="0.25">
      <c r="A106" s="32"/>
      <c r="B106" s="33"/>
      <c r="C106" s="34">
        <v>4</v>
      </c>
      <c r="D106" s="35"/>
      <c r="E106" s="35"/>
      <c r="F106" s="35"/>
      <c r="G106" s="35"/>
      <c r="H106" s="35"/>
      <c r="I106" s="35"/>
      <c r="J106" s="35"/>
      <c r="K106" s="35"/>
      <c r="L106" s="35"/>
      <c r="M106" s="35"/>
      <c r="N106" s="36" t="e">
        <v>#DIV/0!</v>
      </c>
      <c r="O106" s="11"/>
    </row>
    <row r="107" spans="1:15" ht="12.6" customHeight="1" thickTop="1" x14ac:dyDescent="0.2">
      <c r="A107" s="12" t="s">
        <v>46</v>
      </c>
      <c r="B107" s="13" t="s">
        <v>18</v>
      </c>
      <c r="C107" s="14">
        <v>1</v>
      </c>
      <c r="D107" s="15">
        <v>2</v>
      </c>
      <c r="E107" s="15">
        <v>4</v>
      </c>
      <c r="F107" s="15">
        <v>4</v>
      </c>
      <c r="G107" s="15">
        <v>4</v>
      </c>
      <c r="H107" s="15">
        <v>2</v>
      </c>
      <c r="I107" s="15">
        <v>2</v>
      </c>
      <c r="J107" s="15">
        <v>2</v>
      </c>
      <c r="K107" s="15">
        <v>2</v>
      </c>
      <c r="L107" s="15">
        <v>0</v>
      </c>
      <c r="M107" s="15">
        <v>1</v>
      </c>
      <c r="N107" s="16">
        <v>2.2999999999999998</v>
      </c>
      <c r="O107" s="28">
        <v>0</v>
      </c>
    </row>
    <row r="108" spans="1:15" ht="12.6" customHeight="1" x14ac:dyDescent="0.2">
      <c r="A108" s="18" t="s">
        <v>19</v>
      </c>
      <c r="B108" s="17" t="s">
        <v>17</v>
      </c>
      <c r="C108" s="19">
        <v>2</v>
      </c>
      <c r="D108" s="20">
        <v>5</v>
      </c>
      <c r="E108" s="20">
        <v>5</v>
      </c>
      <c r="F108" s="20">
        <v>5</v>
      </c>
      <c r="G108" s="20">
        <v>5</v>
      </c>
      <c r="H108" s="20">
        <v>5</v>
      </c>
      <c r="I108" s="20">
        <v>5</v>
      </c>
      <c r="J108" s="20">
        <v>5</v>
      </c>
      <c r="K108" s="20">
        <v>5</v>
      </c>
      <c r="L108" s="20">
        <v>2</v>
      </c>
      <c r="M108" s="20">
        <v>5</v>
      </c>
      <c r="N108" s="21">
        <v>4.7</v>
      </c>
      <c r="O108" s="29">
        <v>0</v>
      </c>
    </row>
    <row r="109" spans="1:15" ht="12.6" customHeight="1" x14ac:dyDescent="0.2">
      <c r="A109" s="109">
        <v>44</v>
      </c>
      <c r="B109" s="17"/>
      <c r="C109" s="19">
        <v>3</v>
      </c>
      <c r="D109" s="20">
        <v>10</v>
      </c>
      <c r="E109" s="20">
        <v>10</v>
      </c>
      <c r="F109" s="20">
        <v>5</v>
      </c>
      <c r="G109" s="20">
        <v>5</v>
      </c>
      <c r="H109" s="20">
        <v>5</v>
      </c>
      <c r="I109" s="20">
        <v>5</v>
      </c>
      <c r="J109" s="20">
        <v>20</v>
      </c>
      <c r="K109" s="20">
        <v>20</v>
      </c>
      <c r="L109" s="20">
        <v>20</v>
      </c>
      <c r="M109" s="20">
        <v>20</v>
      </c>
      <c r="N109" s="21">
        <v>12</v>
      </c>
      <c r="O109" s="29">
        <v>0</v>
      </c>
    </row>
    <row r="110" spans="1:15" ht="12.6" customHeight="1" thickBot="1" x14ac:dyDescent="0.25">
      <c r="A110" s="110"/>
      <c r="B110" s="22"/>
      <c r="C110" s="23">
        <v>4</v>
      </c>
      <c r="D110" s="24"/>
      <c r="E110" s="24"/>
      <c r="F110" s="24"/>
      <c r="G110" s="24"/>
      <c r="H110" s="24"/>
      <c r="I110" s="24"/>
      <c r="J110" s="24"/>
      <c r="K110" s="24"/>
      <c r="L110" s="24"/>
      <c r="M110" s="24"/>
      <c r="N110" s="25" t="e">
        <v>#DIV/0!</v>
      </c>
      <c r="O110" s="31">
        <v>10</v>
      </c>
    </row>
    <row r="111" spans="1:15" ht="12.6" customHeight="1" x14ac:dyDescent="0.2">
      <c r="B111" s="13" t="s">
        <v>21</v>
      </c>
      <c r="C111" s="14">
        <v>1</v>
      </c>
      <c r="D111" s="15">
        <v>0</v>
      </c>
      <c r="E111" s="15">
        <v>0</v>
      </c>
      <c r="F111" s="15">
        <v>0</v>
      </c>
      <c r="G111" s="15">
        <v>0</v>
      </c>
      <c r="H111" s="15">
        <v>0</v>
      </c>
      <c r="I111" s="15">
        <v>0</v>
      </c>
      <c r="J111" s="15">
        <v>0</v>
      </c>
      <c r="K111" s="15">
        <v>0</v>
      </c>
      <c r="L111" s="15">
        <v>0</v>
      </c>
      <c r="M111" s="15">
        <v>0</v>
      </c>
      <c r="N111" s="16">
        <v>0</v>
      </c>
    </row>
    <row r="112" spans="1:15" ht="12.6" customHeight="1" x14ac:dyDescent="0.2">
      <c r="B112" s="17" t="s">
        <v>20</v>
      </c>
      <c r="C112" s="19">
        <v>2</v>
      </c>
      <c r="D112" s="20">
        <v>0</v>
      </c>
      <c r="E112" s="20">
        <v>0</v>
      </c>
      <c r="F112" s="20">
        <v>0</v>
      </c>
      <c r="G112" s="20">
        <v>0</v>
      </c>
      <c r="H112" s="20">
        <v>0</v>
      </c>
      <c r="I112" s="20">
        <v>0</v>
      </c>
      <c r="J112" s="20">
        <v>0</v>
      </c>
      <c r="K112" s="20">
        <v>0</v>
      </c>
      <c r="L112" s="20">
        <v>0</v>
      </c>
      <c r="M112" s="20">
        <v>0</v>
      </c>
      <c r="N112" s="21">
        <v>0</v>
      </c>
    </row>
    <row r="113" spans="1:15" ht="12.6" customHeight="1" x14ac:dyDescent="0.2">
      <c r="B113" s="17"/>
      <c r="C113" s="19">
        <v>3</v>
      </c>
      <c r="D113" s="20">
        <v>0</v>
      </c>
      <c r="E113" s="20">
        <v>0</v>
      </c>
      <c r="F113" s="20">
        <v>0</v>
      </c>
      <c r="G113" s="20">
        <v>0</v>
      </c>
      <c r="H113" s="20">
        <v>0</v>
      </c>
      <c r="I113" s="20">
        <v>0</v>
      </c>
      <c r="J113" s="20">
        <v>0</v>
      </c>
      <c r="K113" s="20">
        <v>0</v>
      </c>
      <c r="L113" s="20">
        <v>0</v>
      </c>
      <c r="M113" s="20">
        <v>0</v>
      </c>
      <c r="N113" s="21">
        <v>0</v>
      </c>
    </row>
    <row r="114" spans="1:15" ht="12.6" customHeight="1" thickBot="1" x14ac:dyDescent="0.25">
      <c r="B114" s="26"/>
      <c r="C114" s="23">
        <v>4</v>
      </c>
      <c r="D114" s="24"/>
      <c r="E114" s="24"/>
      <c r="F114" s="24"/>
      <c r="G114" s="24"/>
      <c r="H114" s="24"/>
      <c r="I114" s="24"/>
      <c r="J114" s="24"/>
      <c r="K114" s="24"/>
      <c r="L114" s="24"/>
      <c r="M114" s="24"/>
      <c r="N114" s="25" t="e">
        <v>#DIV/0!</v>
      </c>
    </row>
    <row r="115" spans="1:15" ht="12.6" customHeight="1" x14ac:dyDescent="0.2">
      <c r="B115" s="13" t="s">
        <v>23</v>
      </c>
      <c r="C115" s="19">
        <v>1</v>
      </c>
      <c r="D115" s="20">
        <v>2</v>
      </c>
      <c r="E115" s="20">
        <v>0</v>
      </c>
      <c r="F115" s="20">
        <v>0</v>
      </c>
      <c r="G115" s="20">
        <v>2</v>
      </c>
      <c r="H115" s="20">
        <v>0</v>
      </c>
      <c r="I115" s="20">
        <v>2</v>
      </c>
      <c r="J115" s="20">
        <v>1</v>
      </c>
      <c r="K115" s="20">
        <v>1</v>
      </c>
      <c r="L115" s="20">
        <v>1</v>
      </c>
      <c r="M115" s="20">
        <v>1</v>
      </c>
      <c r="N115" s="21">
        <v>1</v>
      </c>
    </row>
    <row r="116" spans="1:15" ht="12.6" customHeight="1" x14ac:dyDescent="0.2">
      <c r="B116" s="17" t="s">
        <v>22</v>
      </c>
      <c r="C116" s="19">
        <v>2</v>
      </c>
      <c r="D116" s="20">
        <v>5</v>
      </c>
      <c r="E116" s="20">
        <v>5</v>
      </c>
      <c r="F116" s="20">
        <v>5</v>
      </c>
      <c r="G116" s="20">
        <v>5</v>
      </c>
      <c r="H116" s="20">
        <v>5</v>
      </c>
      <c r="I116" s="20">
        <v>5</v>
      </c>
      <c r="J116" s="20">
        <v>5</v>
      </c>
      <c r="K116" s="20">
        <v>5</v>
      </c>
      <c r="L116" s="20">
        <v>5</v>
      </c>
      <c r="M116" s="20">
        <v>5</v>
      </c>
      <c r="N116" s="21">
        <v>5</v>
      </c>
    </row>
    <row r="117" spans="1:15" ht="12.6" customHeight="1" x14ac:dyDescent="0.2">
      <c r="B117" s="17"/>
      <c r="C117" s="19">
        <v>3</v>
      </c>
      <c r="D117" s="20">
        <v>10</v>
      </c>
      <c r="E117" s="20">
        <v>20</v>
      </c>
      <c r="F117" s="20">
        <v>25</v>
      </c>
      <c r="G117" s="20">
        <v>25</v>
      </c>
      <c r="H117" s="20">
        <v>35</v>
      </c>
      <c r="I117" s="20">
        <v>10</v>
      </c>
      <c r="J117" s="20">
        <v>20</v>
      </c>
      <c r="K117" s="20">
        <v>20</v>
      </c>
      <c r="L117" s="20">
        <v>10</v>
      </c>
      <c r="M117" s="20">
        <v>5</v>
      </c>
      <c r="N117" s="21">
        <v>18</v>
      </c>
    </row>
    <row r="118" spans="1:15" ht="12.6" customHeight="1" thickBot="1" x14ac:dyDescent="0.25">
      <c r="B118" s="26"/>
      <c r="C118" s="23">
        <v>4</v>
      </c>
      <c r="D118" s="24"/>
      <c r="E118" s="24"/>
      <c r="F118" s="24"/>
      <c r="G118" s="24"/>
      <c r="H118" s="24"/>
      <c r="I118" s="24"/>
      <c r="J118" s="24"/>
      <c r="K118" s="24"/>
      <c r="L118" s="24"/>
      <c r="M118" s="24"/>
      <c r="N118" s="25" t="e">
        <v>#DIV/0!</v>
      </c>
    </row>
    <row r="119" spans="1:15" ht="12.6" customHeight="1" x14ac:dyDescent="0.2">
      <c r="B119" s="13" t="s">
        <v>25</v>
      </c>
      <c r="C119" s="19">
        <v>1</v>
      </c>
      <c r="D119" s="20">
        <v>3</v>
      </c>
      <c r="E119" s="20">
        <v>3</v>
      </c>
      <c r="F119" s="20">
        <v>2</v>
      </c>
      <c r="G119" s="20">
        <v>2</v>
      </c>
      <c r="H119" s="20">
        <v>10</v>
      </c>
      <c r="I119" s="20">
        <v>2</v>
      </c>
      <c r="J119" s="20">
        <v>2</v>
      </c>
      <c r="K119" s="20">
        <v>2</v>
      </c>
      <c r="L119" s="20">
        <v>3</v>
      </c>
      <c r="M119" s="20">
        <v>4</v>
      </c>
      <c r="N119" s="27">
        <v>3.3</v>
      </c>
      <c r="O119" s="104"/>
    </row>
    <row r="120" spans="1:15" ht="12.6" customHeight="1" x14ac:dyDescent="0.2">
      <c r="B120" s="17" t="s">
        <v>24</v>
      </c>
      <c r="C120" s="19">
        <v>2</v>
      </c>
      <c r="D120" s="20">
        <v>10</v>
      </c>
      <c r="E120" s="20">
        <v>10</v>
      </c>
      <c r="F120" s="20">
        <v>15</v>
      </c>
      <c r="G120" s="20">
        <v>15</v>
      </c>
      <c r="H120" s="20">
        <v>15</v>
      </c>
      <c r="I120" s="20">
        <v>15</v>
      </c>
      <c r="J120" s="20">
        <v>12</v>
      </c>
      <c r="K120" s="20">
        <v>12</v>
      </c>
      <c r="L120" s="20">
        <v>12</v>
      </c>
      <c r="M120" s="20">
        <v>12</v>
      </c>
      <c r="N120" s="27">
        <v>12.8</v>
      </c>
      <c r="O120" s="104"/>
    </row>
    <row r="121" spans="1:15" ht="12.6" customHeight="1" x14ac:dyDescent="0.2">
      <c r="B121" s="17"/>
      <c r="C121" s="19">
        <v>3</v>
      </c>
      <c r="D121" s="20">
        <v>30</v>
      </c>
      <c r="E121" s="20">
        <v>30</v>
      </c>
      <c r="F121" s="20">
        <v>30</v>
      </c>
      <c r="G121" s="20">
        <v>30</v>
      </c>
      <c r="H121" s="20">
        <v>30</v>
      </c>
      <c r="I121" s="20">
        <v>30</v>
      </c>
      <c r="J121" s="20">
        <v>35</v>
      </c>
      <c r="K121" s="20">
        <v>35</v>
      </c>
      <c r="L121" s="20">
        <v>20</v>
      </c>
      <c r="M121" s="20">
        <v>20</v>
      </c>
      <c r="N121" s="27">
        <v>29</v>
      </c>
      <c r="O121" s="104"/>
    </row>
    <row r="122" spans="1:15" ht="12.6" customHeight="1" thickBot="1" x14ac:dyDescent="0.25">
      <c r="B122" s="26"/>
      <c r="C122" s="23">
        <v>4</v>
      </c>
      <c r="D122" s="24"/>
      <c r="E122" s="24"/>
      <c r="F122" s="24"/>
      <c r="G122" s="24"/>
      <c r="H122" s="24"/>
      <c r="I122" s="24"/>
      <c r="J122" s="24"/>
      <c r="K122" s="24"/>
      <c r="L122" s="24"/>
      <c r="M122" s="24"/>
      <c r="N122" s="30" t="e">
        <v>#DIV/0!</v>
      </c>
      <c r="O122" s="104"/>
    </row>
    <row r="123" spans="1:15" ht="12.6" customHeight="1" x14ac:dyDescent="0.2">
      <c r="B123" s="13" t="s">
        <v>27</v>
      </c>
      <c r="C123" s="19">
        <v>1</v>
      </c>
      <c r="D123" s="20">
        <v>0</v>
      </c>
      <c r="E123" s="20">
        <v>0</v>
      </c>
      <c r="F123" s="20">
        <v>0</v>
      </c>
      <c r="G123" s="20">
        <v>0</v>
      </c>
      <c r="H123" s="20">
        <v>0</v>
      </c>
      <c r="I123" s="20">
        <v>0</v>
      </c>
      <c r="J123" s="20">
        <v>0</v>
      </c>
      <c r="K123" s="20">
        <v>0</v>
      </c>
      <c r="L123" s="20">
        <v>0</v>
      </c>
      <c r="M123" s="20">
        <v>0</v>
      </c>
      <c r="N123" s="21">
        <v>0</v>
      </c>
    </row>
    <row r="124" spans="1:15" ht="12.6" customHeight="1" x14ac:dyDescent="0.2">
      <c r="B124" s="17" t="s">
        <v>26</v>
      </c>
      <c r="C124" s="19">
        <v>2</v>
      </c>
      <c r="D124" s="20">
        <v>0</v>
      </c>
      <c r="E124" s="20">
        <v>0</v>
      </c>
      <c r="F124" s="20">
        <v>0</v>
      </c>
      <c r="G124" s="20">
        <v>0</v>
      </c>
      <c r="H124" s="20">
        <v>0</v>
      </c>
      <c r="I124" s="20">
        <v>0</v>
      </c>
      <c r="J124" s="20">
        <v>0</v>
      </c>
      <c r="K124" s="20">
        <v>0</v>
      </c>
      <c r="L124" s="20">
        <v>0</v>
      </c>
      <c r="M124" s="20">
        <v>0</v>
      </c>
      <c r="N124" s="21">
        <v>0</v>
      </c>
    </row>
    <row r="125" spans="1:15" ht="12.6" customHeight="1" x14ac:dyDescent="0.2">
      <c r="B125" s="17"/>
      <c r="C125" s="19">
        <v>3</v>
      </c>
      <c r="D125" s="20">
        <v>0</v>
      </c>
      <c r="E125" s="20">
        <v>0</v>
      </c>
      <c r="F125" s="20">
        <v>0</v>
      </c>
      <c r="G125" s="20">
        <v>0</v>
      </c>
      <c r="H125" s="20">
        <v>0</v>
      </c>
      <c r="I125" s="20">
        <v>0</v>
      </c>
      <c r="J125" s="20">
        <v>0</v>
      </c>
      <c r="K125" s="20">
        <v>0</v>
      </c>
      <c r="L125" s="20">
        <v>0</v>
      </c>
      <c r="M125" s="20">
        <v>0</v>
      </c>
      <c r="N125" s="21">
        <v>0</v>
      </c>
    </row>
    <row r="126" spans="1:15" ht="12.6" customHeight="1" thickBot="1" x14ac:dyDescent="0.25">
      <c r="A126" s="32"/>
      <c r="B126" s="33"/>
      <c r="C126" s="34">
        <v>4</v>
      </c>
      <c r="D126" s="35"/>
      <c r="E126" s="35"/>
      <c r="F126" s="35"/>
      <c r="G126" s="35"/>
      <c r="H126" s="35"/>
      <c r="I126" s="35"/>
      <c r="J126" s="35"/>
      <c r="K126" s="35"/>
      <c r="L126" s="35"/>
      <c r="M126" s="35"/>
      <c r="N126" s="36" t="e">
        <v>#DIV/0!</v>
      </c>
    </row>
    <row r="127" spans="1:15" ht="12.6" customHeight="1" thickTop="1" x14ac:dyDescent="0.2"/>
    <row r="128" spans="1:15" ht="12.6" customHeight="1" thickBot="1" x14ac:dyDescent="0.3">
      <c r="B128" s="38" t="s">
        <v>47</v>
      </c>
      <c r="C128" s="8"/>
      <c r="D128" s="39" t="s">
        <v>48</v>
      </c>
      <c r="E128" s="8"/>
      <c r="F128" s="40">
        <v>1</v>
      </c>
      <c r="G128" s="41">
        <v>2</v>
      </c>
      <c r="H128" s="41">
        <v>3</v>
      </c>
      <c r="I128" s="41">
        <v>4</v>
      </c>
      <c r="J128" s="42" t="s">
        <v>49</v>
      </c>
      <c r="K128" s="8"/>
    </row>
    <row r="129" spans="2:9" ht="12.6" customHeight="1" x14ac:dyDescent="0.2">
      <c r="B129" s="6" t="s">
        <v>18</v>
      </c>
      <c r="C129" s="6" t="s">
        <v>17</v>
      </c>
      <c r="D129" s="6"/>
      <c r="F129" s="46">
        <v>1.25</v>
      </c>
      <c r="G129" s="46">
        <v>2.35</v>
      </c>
      <c r="H129" s="46">
        <v>6.75</v>
      </c>
      <c r="I129" s="46" t="e">
        <v>#DIV/0!</v>
      </c>
    </row>
    <row r="130" spans="2:9" ht="12.6" customHeight="1" x14ac:dyDescent="0.2">
      <c r="B130" s="6" t="s">
        <v>21</v>
      </c>
      <c r="C130" s="6" t="s">
        <v>20</v>
      </c>
      <c r="D130" s="6"/>
      <c r="F130" s="46">
        <v>0</v>
      </c>
      <c r="G130" s="46">
        <v>0</v>
      </c>
      <c r="H130" s="46">
        <v>0</v>
      </c>
      <c r="I130" s="46" t="e">
        <v>#DIV/0!</v>
      </c>
    </row>
    <row r="131" spans="2:9" ht="12.6" customHeight="1" x14ac:dyDescent="0.2">
      <c r="B131" s="6" t="s">
        <v>23</v>
      </c>
      <c r="C131" s="6" t="s">
        <v>22</v>
      </c>
      <c r="D131" s="6"/>
      <c r="F131" s="46">
        <v>2.1694444444444443</v>
      </c>
      <c r="G131" s="46">
        <v>7.05</v>
      </c>
      <c r="H131" s="46">
        <v>19.229166666666668</v>
      </c>
      <c r="I131" s="46" t="e">
        <v>#DIV/0!</v>
      </c>
    </row>
    <row r="132" spans="2:9" ht="12.6" customHeight="1" x14ac:dyDescent="0.2">
      <c r="B132" s="6" t="s">
        <v>25</v>
      </c>
      <c r="C132" s="6" t="s">
        <v>24</v>
      </c>
      <c r="D132" s="6"/>
      <c r="F132" s="46">
        <v>3.25</v>
      </c>
      <c r="G132" s="46">
        <v>14.824999999999999</v>
      </c>
      <c r="H132" s="46">
        <v>26.052083333333332</v>
      </c>
      <c r="I132" s="46" t="e">
        <v>#DIV/0!</v>
      </c>
    </row>
    <row r="133" spans="2:9" ht="12.6" customHeight="1" x14ac:dyDescent="0.2">
      <c r="B133" s="6" t="s">
        <v>27</v>
      </c>
      <c r="C133" s="6" t="s">
        <v>26</v>
      </c>
      <c r="D133" s="6"/>
      <c r="F133" s="46">
        <v>0</v>
      </c>
      <c r="G133" s="46">
        <v>0</v>
      </c>
      <c r="H133" s="46">
        <v>0</v>
      </c>
      <c r="I133" s="46" t="e">
        <v>#DIV/0!</v>
      </c>
    </row>
    <row r="134" spans="2:9" ht="12.6" customHeight="1" x14ac:dyDescent="0.2">
      <c r="B134" s="6" t="s">
        <v>50</v>
      </c>
      <c r="C134" s="2" t="s">
        <v>50</v>
      </c>
      <c r="F134" s="108">
        <v>0</v>
      </c>
      <c r="G134" s="108">
        <v>0</v>
      </c>
      <c r="H134" s="108">
        <v>1.5</v>
      </c>
      <c r="I134" s="108">
        <v>10</v>
      </c>
    </row>
  </sheetData>
  <sheetProtection selectLockedCells="1" selectUnlockedCells="1"/>
  <mergeCells count="29">
    <mergeCell ref="D33:N33"/>
    <mergeCell ref="A32:B32"/>
    <mergeCell ref="I82:L82"/>
    <mergeCell ref="C27:E27"/>
    <mergeCell ref="A31:B31"/>
    <mergeCell ref="C31:E31"/>
    <mergeCell ref="F31:H31"/>
    <mergeCell ref="I31:L31"/>
    <mergeCell ref="D34:M34"/>
    <mergeCell ref="A38:A39"/>
    <mergeCell ref="A58:A59"/>
    <mergeCell ref="M31:N31"/>
    <mergeCell ref="C32:E32"/>
    <mergeCell ref="F32:H32"/>
    <mergeCell ref="I32:L32"/>
    <mergeCell ref="M32:N32"/>
    <mergeCell ref="A109:A110"/>
    <mergeCell ref="M82:N82"/>
    <mergeCell ref="A83:B83"/>
    <mergeCell ref="C83:E83"/>
    <mergeCell ref="F83:H83"/>
    <mergeCell ref="I83:L83"/>
    <mergeCell ref="M83:N83"/>
    <mergeCell ref="A82:B82"/>
    <mergeCell ref="C82:E82"/>
    <mergeCell ref="F82:H82"/>
    <mergeCell ref="D84:N84"/>
    <mergeCell ref="D85:M85"/>
    <mergeCell ref="A89:A90"/>
  </mergeCells>
  <phoneticPr fontId="19" type="noConversion"/>
  <dataValidations count="1">
    <dataValidation type="list" allowBlank="1" showInputMessage="1" showErrorMessage="1" sqref="C27:E27" xr:uid="{00000000-0002-0000-0100-000000000000}">
      <formula1>$Q$26:$Q$34</formula1>
    </dataValidation>
  </dataValidations>
  <pageMargins left="0.75" right="0.75" top="1" bottom="1" header="0.5" footer="0.5"/>
  <pageSetup paperSize="9"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110"/>
  <sheetViews>
    <sheetView topLeftCell="A58" workbookViewId="0">
      <selection activeCell="AI103" sqref="AI103"/>
    </sheetView>
  </sheetViews>
  <sheetFormatPr defaultColWidth="9.140625" defaultRowHeight="12.75" x14ac:dyDescent="0.2"/>
  <cols>
    <col min="1" max="1" width="8.140625" style="2" customWidth="1"/>
    <col min="2" max="2" width="14.28515625" style="2" customWidth="1"/>
    <col min="3" max="3" width="8.28515625" style="2" customWidth="1"/>
    <col min="4" max="10" width="4.7109375" style="2" customWidth="1"/>
    <col min="11" max="13" width="4.28515625" style="2" customWidth="1"/>
    <col min="14" max="14" width="6.140625" style="2" customWidth="1"/>
    <col min="15" max="15" width="6.140625" style="2" bestFit="1" customWidth="1"/>
    <col min="16" max="16" width="12.28515625" style="2" hidden="1" customWidth="1"/>
    <col min="17" max="17" width="8.42578125" style="2" hidden="1" customWidth="1"/>
    <col min="18" max="18" width="2" style="2" hidden="1" customWidth="1"/>
    <col min="19" max="19" width="9" style="2" hidden="1" customWidth="1"/>
    <col min="20" max="20" width="14.140625" style="2" hidden="1" customWidth="1"/>
    <col min="21" max="21" width="9.140625" style="2" hidden="1" customWidth="1"/>
    <col min="22" max="26" width="0" style="2" hidden="1" customWidth="1"/>
    <col min="27" max="16384" width="9.140625" style="2"/>
  </cols>
  <sheetData>
    <row r="1" spans="1:20" ht="20.25" x14ac:dyDescent="0.3">
      <c r="A1" s="1" t="s">
        <v>0</v>
      </c>
      <c r="C1" s="3"/>
    </row>
    <row r="2" spans="1:20" ht="9" customHeight="1" thickBot="1" x14ac:dyDescent="0.25">
      <c r="Q2" s="2" t="s">
        <v>65</v>
      </c>
    </row>
    <row r="3" spans="1:20" ht="18.75" thickBot="1" x14ac:dyDescent="0.3">
      <c r="B3" s="4" t="s">
        <v>52</v>
      </c>
      <c r="C3" s="129" t="s">
        <v>65</v>
      </c>
      <c r="D3" s="130"/>
      <c r="E3" s="131"/>
      <c r="L3" s="5" t="s">
        <v>1</v>
      </c>
      <c r="Q3" s="2" t="s">
        <v>66</v>
      </c>
    </row>
    <row r="4" spans="1:20" ht="6" customHeight="1" x14ac:dyDescent="0.2">
      <c r="Q4" s="2" t="s">
        <v>28</v>
      </c>
    </row>
    <row r="5" spans="1:20" x14ac:dyDescent="0.2">
      <c r="A5" s="94" t="s">
        <v>72</v>
      </c>
      <c r="B5" s="95"/>
    </row>
    <row r="6" spans="1:20" ht="18" x14ac:dyDescent="0.25">
      <c r="A6" s="135"/>
      <c r="B6" s="136"/>
    </row>
    <row r="7" spans="1:20" x14ac:dyDescent="0.2">
      <c r="A7" s="121" t="s">
        <v>2</v>
      </c>
      <c r="B7" s="121"/>
      <c r="C7" s="122" t="s">
        <v>3</v>
      </c>
      <c r="D7" s="123"/>
      <c r="E7" s="124"/>
      <c r="F7" s="111" t="s">
        <v>4</v>
      </c>
      <c r="G7" s="125"/>
      <c r="H7" s="112"/>
      <c r="I7" s="111" t="s">
        <v>5</v>
      </c>
      <c r="J7" s="125"/>
      <c r="K7" s="125"/>
      <c r="L7" s="112"/>
      <c r="M7" s="111" t="s">
        <v>6</v>
      </c>
      <c r="N7" s="112"/>
      <c r="Q7" s="2" t="s">
        <v>51</v>
      </c>
    </row>
    <row r="8" spans="1:20" ht="18" x14ac:dyDescent="0.25">
      <c r="A8" s="113" t="s">
        <v>91</v>
      </c>
      <c r="B8" s="114"/>
      <c r="C8" s="115"/>
      <c r="D8" s="116"/>
      <c r="E8" s="117"/>
      <c r="F8" s="115">
        <v>32</v>
      </c>
      <c r="G8" s="116"/>
      <c r="H8" s="117"/>
      <c r="I8" s="118">
        <v>43956</v>
      </c>
      <c r="J8" s="119"/>
      <c r="K8" s="119"/>
      <c r="L8" s="120"/>
      <c r="M8" s="115" t="s">
        <v>92</v>
      </c>
      <c r="N8" s="117"/>
      <c r="Q8" s="2" t="s">
        <v>53</v>
      </c>
    </row>
    <row r="9" spans="1:20" ht="18" customHeight="1" x14ac:dyDescent="0.2">
      <c r="D9" s="126" t="s">
        <v>7</v>
      </c>
      <c r="E9" s="126"/>
      <c r="F9" s="126"/>
      <c r="G9" s="126"/>
      <c r="H9" s="126"/>
      <c r="I9" s="126"/>
      <c r="J9" s="126"/>
      <c r="K9" s="126"/>
      <c r="L9" s="126"/>
      <c r="M9" s="126"/>
      <c r="N9" s="126"/>
      <c r="Q9" s="2" t="s">
        <v>54</v>
      </c>
    </row>
    <row r="10" spans="1:20" x14ac:dyDescent="0.2">
      <c r="B10" s="6" t="s">
        <v>8</v>
      </c>
      <c r="C10" s="7" t="s">
        <v>9</v>
      </c>
      <c r="D10" s="127" t="s">
        <v>10</v>
      </c>
      <c r="E10" s="128"/>
      <c r="F10" s="128"/>
      <c r="G10" s="128"/>
      <c r="H10" s="128"/>
      <c r="I10" s="128"/>
      <c r="J10" s="128"/>
      <c r="K10" s="128"/>
      <c r="L10" s="128"/>
      <c r="M10" s="128"/>
      <c r="O10" s="2" t="s">
        <v>11</v>
      </c>
      <c r="Q10" s="2" t="s">
        <v>37</v>
      </c>
    </row>
    <row r="11" spans="1:20" ht="13.5" thickBot="1" x14ac:dyDescent="0.25">
      <c r="A11" s="8"/>
      <c r="B11" s="8"/>
      <c r="C11" s="9" t="s">
        <v>12</v>
      </c>
      <c r="D11" s="10">
        <v>1</v>
      </c>
      <c r="E11" s="10">
        <v>2</v>
      </c>
      <c r="F11" s="10">
        <v>3</v>
      </c>
      <c r="G11" s="10">
        <v>4</v>
      </c>
      <c r="H11" s="10">
        <v>5</v>
      </c>
      <c r="I11" s="10">
        <v>6</v>
      </c>
      <c r="J11" s="10">
        <v>7</v>
      </c>
      <c r="K11" s="10">
        <v>8</v>
      </c>
      <c r="L11" s="10">
        <v>9</v>
      </c>
      <c r="M11" s="10">
        <v>10</v>
      </c>
      <c r="N11" s="11" t="s">
        <v>13</v>
      </c>
      <c r="O11" s="10" t="s">
        <v>14</v>
      </c>
    </row>
    <row r="12" spans="1:20" ht="13.5" thickBot="1" x14ac:dyDescent="0.25">
      <c r="A12" s="12" t="s">
        <v>15</v>
      </c>
      <c r="B12" s="13" t="str">
        <f>IF(OR($C$3="Höstvete",$C$3="Vårvete",$C$3="Rågvete"),T12,IF($C$3="Råg",T17,IF(OR($C$3="Vårkorn",$C$3="Höstkorn"),T22,T27)))</f>
        <v>Mjöldagg</v>
      </c>
      <c r="C12" s="14">
        <v>1</v>
      </c>
      <c r="D12" s="24">
        <v>0</v>
      </c>
      <c r="E12" s="24">
        <v>0</v>
      </c>
      <c r="F12" s="24">
        <v>0</v>
      </c>
      <c r="G12" s="24">
        <v>0</v>
      </c>
      <c r="H12" s="24">
        <v>0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16">
        <f t="shared" ref="N12:N51" si="0">AVERAGE(D12:M12)</f>
        <v>0</v>
      </c>
      <c r="O12" s="28"/>
      <c r="Q12" s="2" t="s">
        <v>16</v>
      </c>
      <c r="R12" s="2">
        <v>1</v>
      </c>
      <c r="S12" s="17" t="s">
        <v>17</v>
      </c>
      <c r="T12" s="13" t="s">
        <v>18</v>
      </c>
    </row>
    <row r="13" spans="1:20" ht="13.5" thickBot="1" x14ac:dyDescent="0.25">
      <c r="A13" s="18" t="s">
        <v>19</v>
      </c>
      <c r="B13" s="17" t="str">
        <f>IF(OR($C$3="Höstvete",$C$3="Vårvete",$C$3="Rågvete"),S12,IF($C$3="Råg",S17,IF(OR($C$3="Vårkorn",$C$3="Höstkorn"),S22,S27)))</f>
        <v>ERYSGR</v>
      </c>
      <c r="C13" s="19">
        <v>2</v>
      </c>
      <c r="D13" s="24">
        <v>0</v>
      </c>
      <c r="E13" s="24">
        <v>0</v>
      </c>
      <c r="F13" s="24">
        <v>0</v>
      </c>
      <c r="G13" s="24">
        <v>0</v>
      </c>
      <c r="H13" s="24">
        <v>0</v>
      </c>
      <c r="I13" s="24">
        <v>0</v>
      </c>
      <c r="J13" s="24">
        <v>0</v>
      </c>
      <c r="K13" s="24">
        <v>0</v>
      </c>
      <c r="L13" s="24">
        <v>0</v>
      </c>
      <c r="M13" s="24">
        <v>0</v>
      </c>
      <c r="N13" s="21">
        <f t="shared" si="0"/>
        <v>0</v>
      </c>
      <c r="O13" s="29"/>
      <c r="Q13" s="2" t="s">
        <v>16</v>
      </c>
      <c r="R13" s="2">
        <v>2</v>
      </c>
      <c r="S13" s="17" t="s">
        <v>20</v>
      </c>
      <c r="T13" s="13" t="s">
        <v>21</v>
      </c>
    </row>
    <row r="14" spans="1:20" ht="13.5" thickBot="1" x14ac:dyDescent="0.25">
      <c r="A14" s="109"/>
      <c r="B14" s="17"/>
      <c r="C14" s="19">
        <v>3</v>
      </c>
      <c r="D14" s="24">
        <v>0</v>
      </c>
      <c r="E14" s="24">
        <v>0</v>
      </c>
      <c r="F14" s="24">
        <v>0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1">
        <f t="shared" si="0"/>
        <v>0</v>
      </c>
      <c r="O14" s="29"/>
      <c r="Q14" s="2" t="s">
        <v>16</v>
      </c>
      <c r="R14" s="2">
        <v>3</v>
      </c>
      <c r="S14" s="17" t="s">
        <v>22</v>
      </c>
      <c r="T14" s="13" t="s">
        <v>23</v>
      </c>
    </row>
    <row r="15" spans="1:20" ht="13.5" thickBot="1" x14ac:dyDescent="0.25">
      <c r="A15" s="110"/>
      <c r="B15" s="22"/>
      <c r="C15" s="23">
        <v>4</v>
      </c>
      <c r="D15" s="24">
        <v>0</v>
      </c>
      <c r="E15" s="24">
        <v>0</v>
      </c>
      <c r="F15" s="24">
        <v>0</v>
      </c>
      <c r="G15" s="24">
        <v>0</v>
      </c>
      <c r="H15" s="24">
        <v>0</v>
      </c>
      <c r="I15" s="24">
        <v>0</v>
      </c>
      <c r="J15" s="24">
        <v>0</v>
      </c>
      <c r="K15" s="24">
        <v>0</v>
      </c>
      <c r="L15" s="24">
        <v>0</v>
      </c>
      <c r="M15" s="24">
        <v>0</v>
      </c>
      <c r="N15" s="25">
        <f t="shared" si="0"/>
        <v>0</v>
      </c>
      <c r="O15" s="31"/>
      <c r="Q15" s="2" t="s">
        <v>16</v>
      </c>
      <c r="R15" s="2">
        <v>4</v>
      </c>
      <c r="S15" s="2" t="s">
        <v>24</v>
      </c>
      <c r="T15" s="13" t="s">
        <v>25</v>
      </c>
    </row>
    <row r="16" spans="1:20" ht="13.5" thickBot="1" x14ac:dyDescent="0.25">
      <c r="B16" s="13" t="str">
        <f>IF(OR($C$3="Höstvete",$C$3="Vårvete",$C$3="Rågvete"),T13,IF($C$3="Råg",T18,IF(OR($C$3="Vårkorn",$C$3="Höstkorn"),T23,T28)))</f>
        <v>Brunrost</v>
      </c>
      <c r="C16" s="14">
        <v>1</v>
      </c>
      <c r="D16" s="24">
        <v>0</v>
      </c>
      <c r="E16" s="24">
        <v>0</v>
      </c>
      <c r="F16" s="24">
        <v>0</v>
      </c>
      <c r="G16" s="24">
        <v>0</v>
      </c>
      <c r="H16" s="24">
        <v>0</v>
      </c>
      <c r="I16" s="24">
        <v>0</v>
      </c>
      <c r="J16" s="24">
        <v>0</v>
      </c>
      <c r="K16" s="24">
        <v>0</v>
      </c>
      <c r="L16" s="24">
        <v>0</v>
      </c>
      <c r="M16" s="24">
        <v>0</v>
      </c>
      <c r="N16" s="16">
        <f t="shared" si="0"/>
        <v>0</v>
      </c>
      <c r="Q16" s="2" t="s">
        <v>16</v>
      </c>
      <c r="R16" s="2">
        <v>5</v>
      </c>
      <c r="S16" s="17" t="s">
        <v>26</v>
      </c>
      <c r="T16" s="13" t="s">
        <v>27</v>
      </c>
    </row>
    <row r="17" spans="1:20" ht="13.5" thickBot="1" x14ac:dyDescent="0.25">
      <c r="B17" s="17" t="str">
        <f>IF(OR($C$3="Höstvete",$C$3="Vårvete",$C$3="Rågvete"),S13,IF($C$3="Råg",S18,IF(OR($C$3="Vårkorn",$C$3="Höstkorn"),S23,S28)))</f>
        <v>PUCCRE</v>
      </c>
      <c r="C17" s="19">
        <v>2</v>
      </c>
      <c r="D17" s="24">
        <v>0</v>
      </c>
      <c r="E17" s="24">
        <v>0</v>
      </c>
      <c r="F17" s="24">
        <v>0</v>
      </c>
      <c r="G17" s="24">
        <v>0</v>
      </c>
      <c r="H17" s="24">
        <v>0</v>
      </c>
      <c r="I17" s="24">
        <v>0</v>
      </c>
      <c r="J17" s="24">
        <v>0</v>
      </c>
      <c r="K17" s="24">
        <v>0</v>
      </c>
      <c r="L17" s="24">
        <v>0</v>
      </c>
      <c r="M17" s="24">
        <v>0</v>
      </c>
      <c r="N17" s="21">
        <f t="shared" si="0"/>
        <v>0</v>
      </c>
      <c r="Q17" s="2" t="s">
        <v>28</v>
      </c>
      <c r="R17" s="2">
        <v>1</v>
      </c>
      <c r="S17" s="2" t="s">
        <v>17</v>
      </c>
      <c r="T17" s="6" t="s">
        <v>18</v>
      </c>
    </row>
    <row r="18" spans="1:20" ht="13.5" thickBot="1" x14ac:dyDescent="0.25">
      <c r="B18" s="17"/>
      <c r="C18" s="19">
        <v>3</v>
      </c>
      <c r="D18" s="24">
        <v>0</v>
      </c>
      <c r="E18" s="24">
        <v>0</v>
      </c>
      <c r="F18" s="24">
        <v>0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1">
        <f t="shared" si="0"/>
        <v>0</v>
      </c>
      <c r="Q18" s="2" t="s">
        <v>28</v>
      </c>
      <c r="R18" s="2">
        <v>2</v>
      </c>
      <c r="S18" s="2" t="s">
        <v>20</v>
      </c>
      <c r="T18" s="6" t="s">
        <v>21</v>
      </c>
    </row>
    <row r="19" spans="1:20" ht="13.5" thickBot="1" x14ac:dyDescent="0.25">
      <c r="B19" s="26"/>
      <c r="C19" s="23">
        <v>4</v>
      </c>
      <c r="D19" s="24">
        <v>0</v>
      </c>
      <c r="E19" s="24">
        <v>0</v>
      </c>
      <c r="F19" s="24">
        <v>0</v>
      </c>
      <c r="G19" s="24">
        <v>0</v>
      </c>
      <c r="H19" s="24">
        <v>0</v>
      </c>
      <c r="I19" s="24">
        <v>0</v>
      </c>
      <c r="J19" s="24">
        <v>0</v>
      </c>
      <c r="K19" s="24">
        <v>0</v>
      </c>
      <c r="L19" s="24">
        <v>0</v>
      </c>
      <c r="M19" s="24">
        <v>0</v>
      </c>
      <c r="N19" s="25">
        <f t="shared" si="0"/>
        <v>0</v>
      </c>
      <c r="Q19" s="2" t="s">
        <v>28</v>
      </c>
      <c r="R19" s="2">
        <v>3</v>
      </c>
      <c r="S19" s="17" t="s">
        <v>29</v>
      </c>
      <c r="T19" s="13" t="s">
        <v>30</v>
      </c>
    </row>
    <row r="20" spans="1:20" ht="13.5" thickBot="1" x14ac:dyDescent="0.25">
      <c r="B20" s="13" t="str">
        <f>IF(OR($C$3="Höstvete",$C$3="Vårvete",$C$3="Rågvete"),T14,IF($C$3="Råg",T19,IF(OR($C$3="Vårkorn",$C$3="Höstkorn"),T24,T29)))</f>
        <v>Gulrost</v>
      </c>
      <c r="C20" s="19">
        <v>1</v>
      </c>
      <c r="D20" s="24">
        <v>0</v>
      </c>
      <c r="E20" s="24">
        <v>0</v>
      </c>
      <c r="F20" s="24">
        <v>0</v>
      </c>
      <c r="G20" s="24">
        <v>0</v>
      </c>
      <c r="H20" s="24">
        <v>0</v>
      </c>
      <c r="I20" s="24">
        <v>0</v>
      </c>
      <c r="J20" s="24">
        <v>0</v>
      </c>
      <c r="K20" s="24">
        <v>0</v>
      </c>
      <c r="L20" s="24">
        <v>0</v>
      </c>
      <c r="M20" s="24">
        <v>0</v>
      </c>
      <c r="N20" s="21">
        <f t="shared" si="0"/>
        <v>0</v>
      </c>
      <c r="Q20" s="2" t="s">
        <v>28</v>
      </c>
      <c r="R20" s="2">
        <v>4</v>
      </c>
      <c r="S20" s="17"/>
      <c r="T20" s="13" t="s">
        <v>78</v>
      </c>
    </row>
    <row r="21" spans="1:20" ht="13.5" thickBot="1" x14ac:dyDescent="0.25">
      <c r="B21" s="17" t="str">
        <f>IF(OR($C$3="Höstvete",$C$3="Vårvete",$C$3="Rågvete"),S14,IF($C$3="Råg",S19,IF(OR($C$3="Vårkorn",$C$3="Höstkorn"),S24,S29)))</f>
        <v>PUCCST</v>
      </c>
      <c r="C21" s="19">
        <v>2</v>
      </c>
      <c r="D21" s="24">
        <v>0</v>
      </c>
      <c r="E21" s="24">
        <v>0</v>
      </c>
      <c r="F21" s="24">
        <v>0</v>
      </c>
      <c r="G21" s="24">
        <v>0</v>
      </c>
      <c r="H21" s="24">
        <v>0</v>
      </c>
      <c r="I21" s="24">
        <v>0</v>
      </c>
      <c r="J21" s="24">
        <v>0</v>
      </c>
      <c r="K21" s="24">
        <v>0</v>
      </c>
      <c r="L21" s="24">
        <v>0</v>
      </c>
      <c r="M21" s="24">
        <v>0</v>
      </c>
      <c r="N21" s="21">
        <f t="shared" si="0"/>
        <v>0</v>
      </c>
      <c r="S21" s="2" t="s">
        <v>31</v>
      </c>
      <c r="T21" s="2" t="s">
        <v>31</v>
      </c>
    </row>
    <row r="22" spans="1:20" ht="13.5" thickBot="1" x14ac:dyDescent="0.25">
      <c r="B22" s="17"/>
      <c r="C22" s="19">
        <v>3</v>
      </c>
      <c r="D22" s="24">
        <v>0</v>
      </c>
      <c r="E22" s="24">
        <v>0</v>
      </c>
      <c r="F22" s="24">
        <v>0</v>
      </c>
      <c r="G22" s="24">
        <v>0</v>
      </c>
      <c r="H22" s="24">
        <v>0</v>
      </c>
      <c r="I22" s="24">
        <v>0</v>
      </c>
      <c r="J22" s="24">
        <v>0</v>
      </c>
      <c r="K22" s="24">
        <v>0</v>
      </c>
      <c r="L22" s="24">
        <v>0</v>
      </c>
      <c r="M22" s="24">
        <v>0</v>
      </c>
      <c r="N22" s="21">
        <f t="shared" si="0"/>
        <v>0</v>
      </c>
      <c r="Q22" s="2" t="s">
        <v>32</v>
      </c>
      <c r="R22" s="2">
        <v>1</v>
      </c>
      <c r="S22" s="17" t="s">
        <v>17</v>
      </c>
      <c r="T22" s="13" t="s">
        <v>18</v>
      </c>
    </row>
    <row r="23" spans="1:20" ht="13.5" thickBot="1" x14ac:dyDescent="0.25">
      <c r="B23" s="26"/>
      <c r="C23" s="23">
        <v>4</v>
      </c>
      <c r="D23" s="24">
        <v>0</v>
      </c>
      <c r="E23" s="24">
        <v>0</v>
      </c>
      <c r="F23" s="24">
        <v>0</v>
      </c>
      <c r="G23" s="24">
        <v>0</v>
      </c>
      <c r="H23" s="24">
        <v>0</v>
      </c>
      <c r="I23" s="24">
        <v>0</v>
      </c>
      <c r="J23" s="24">
        <v>0</v>
      </c>
      <c r="K23" s="24">
        <v>0</v>
      </c>
      <c r="L23" s="24">
        <v>0</v>
      </c>
      <c r="M23" s="24">
        <v>0</v>
      </c>
      <c r="N23" s="25">
        <f t="shared" si="0"/>
        <v>0</v>
      </c>
      <c r="O23" s="99"/>
      <c r="Q23" s="2" t="s">
        <v>32</v>
      </c>
      <c r="R23" s="2">
        <v>2</v>
      </c>
      <c r="S23" s="17" t="s">
        <v>33</v>
      </c>
      <c r="T23" s="13" t="s">
        <v>34</v>
      </c>
    </row>
    <row r="24" spans="1:20" ht="13.5" thickBot="1" x14ac:dyDescent="0.25">
      <c r="B24" s="13" t="str">
        <f>IF(OR($C$3="Höstvete",$C$3="Vårvete",$C$3="Rågvete"),T15,IF($C$3="Råg",T20,IF(OR($C$3="Vårkorn",$C$3="Höstkorn"),T25,T30)))</f>
        <v>Svartpricksjuka</v>
      </c>
      <c r="C24" s="19">
        <v>1</v>
      </c>
      <c r="D24" s="24">
        <v>0</v>
      </c>
      <c r="E24" s="24">
        <v>0</v>
      </c>
      <c r="F24" s="24">
        <v>0</v>
      </c>
      <c r="G24" s="24">
        <v>0</v>
      </c>
      <c r="H24" s="24">
        <v>0</v>
      </c>
      <c r="I24" s="24">
        <v>0</v>
      </c>
      <c r="J24" s="24">
        <v>0</v>
      </c>
      <c r="K24" s="24">
        <v>0</v>
      </c>
      <c r="L24" s="24">
        <v>0</v>
      </c>
      <c r="M24" s="24">
        <v>0</v>
      </c>
      <c r="N24" s="106">
        <f t="shared" si="0"/>
        <v>0</v>
      </c>
      <c r="O24" s="102"/>
      <c r="Q24" s="2" t="s">
        <v>32</v>
      </c>
      <c r="R24" s="2">
        <v>3</v>
      </c>
      <c r="S24" s="17" t="s">
        <v>29</v>
      </c>
      <c r="T24" s="13" t="s">
        <v>30</v>
      </c>
    </row>
    <row r="25" spans="1:20" ht="13.5" thickBot="1" x14ac:dyDescent="0.25">
      <c r="B25" s="17" t="str">
        <f>IF(OR($C$3="Höstvete",$C$3="Vårvete",$C$3="Rågvete"),S15,IF($C$3="Råg",S20,IF(OR($C$3="Vårkorn",$C$3="Höstkorn"),S25,S30)))</f>
        <v>SEPTTR</v>
      </c>
      <c r="C25" s="19">
        <v>2</v>
      </c>
      <c r="D25" s="24">
        <v>0</v>
      </c>
      <c r="E25" s="24">
        <v>0</v>
      </c>
      <c r="F25" s="24">
        <v>0</v>
      </c>
      <c r="G25" s="24">
        <v>0</v>
      </c>
      <c r="H25" s="24">
        <v>0</v>
      </c>
      <c r="I25" s="24">
        <v>0</v>
      </c>
      <c r="J25" s="24">
        <v>0</v>
      </c>
      <c r="K25" s="24">
        <v>0</v>
      </c>
      <c r="L25" s="24">
        <v>0</v>
      </c>
      <c r="M25" s="24">
        <v>0</v>
      </c>
      <c r="N25" s="21">
        <f t="shared" si="0"/>
        <v>0</v>
      </c>
      <c r="O25" s="102"/>
      <c r="Q25" s="2" t="s">
        <v>32</v>
      </c>
      <c r="R25" s="2">
        <v>4</v>
      </c>
      <c r="S25" s="17" t="s">
        <v>35</v>
      </c>
      <c r="T25" s="13" t="s">
        <v>36</v>
      </c>
    </row>
    <row r="26" spans="1:20" ht="13.5" thickBot="1" x14ac:dyDescent="0.25">
      <c r="B26" s="17"/>
      <c r="C26" s="19">
        <v>3</v>
      </c>
      <c r="D26" s="24">
        <v>0</v>
      </c>
      <c r="E26" s="24">
        <v>0</v>
      </c>
      <c r="F26" s="24">
        <v>0</v>
      </c>
      <c r="G26" s="24">
        <v>0</v>
      </c>
      <c r="H26" s="24">
        <v>0</v>
      </c>
      <c r="I26" s="24">
        <v>0</v>
      </c>
      <c r="J26" s="24">
        <v>0</v>
      </c>
      <c r="K26" s="24">
        <v>0</v>
      </c>
      <c r="L26" s="24">
        <v>0</v>
      </c>
      <c r="M26" s="24">
        <v>0</v>
      </c>
      <c r="N26" s="21">
        <f t="shared" si="0"/>
        <v>0</v>
      </c>
      <c r="O26" s="102"/>
      <c r="Q26" s="92" t="s">
        <v>32</v>
      </c>
      <c r="R26" s="2">
        <v>5</v>
      </c>
      <c r="S26" s="92" t="s">
        <v>77</v>
      </c>
      <c r="T26" s="92" t="s">
        <v>76</v>
      </c>
    </row>
    <row r="27" spans="1:20" ht="13.5" thickBot="1" x14ac:dyDescent="0.25">
      <c r="B27" s="26"/>
      <c r="C27" s="23">
        <v>4</v>
      </c>
      <c r="D27" s="24">
        <v>0</v>
      </c>
      <c r="E27" s="24">
        <v>0</v>
      </c>
      <c r="F27" s="24">
        <v>0</v>
      </c>
      <c r="G27" s="24">
        <v>0</v>
      </c>
      <c r="H27" s="24">
        <v>0</v>
      </c>
      <c r="I27" s="24">
        <v>0</v>
      </c>
      <c r="J27" s="24">
        <v>0</v>
      </c>
      <c r="K27" s="24">
        <v>0</v>
      </c>
      <c r="L27" s="24">
        <v>0</v>
      </c>
      <c r="M27" s="24">
        <v>0</v>
      </c>
      <c r="N27" s="25">
        <f t="shared" si="0"/>
        <v>0</v>
      </c>
      <c r="O27" s="102"/>
      <c r="Q27" s="2" t="s">
        <v>37</v>
      </c>
      <c r="R27" s="2">
        <v>1</v>
      </c>
      <c r="S27" s="17" t="s">
        <v>17</v>
      </c>
      <c r="T27" s="13" t="s">
        <v>18</v>
      </c>
    </row>
    <row r="28" spans="1:20" ht="13.5" thickBot="1" x14ac:dyDescent="0.25">
      <c r="B28" s="13" t="str">
        <f>IF(OR($C$3="Höstvete",$C$3="Vårvete",$C$3="Rågvete"),T16,IF($C$3="Råg",T21,IF(OR($C$3="Vårkorn",$C$3="Höstkorn"),T26,T31)))</f>
        <v>DTR</v>
      </c>
      <c r="C28" s="19">
        <v>1</v>
      </c>
      <c r="D28" s="24">
        <v>0</v>
      </c>
      <c r="E28" s="24">
        <v>0</v>
      </c>
      <c r="F28" s="24">
        <v>0</v>
      </c>
      <c r="G28" s="24">
        <v>0</v>
      </c>
      <c r="H28" s="24">
        <v>0</v>
      </c>
      <c r="I28" s="24">
        <v>0</v>
      </c>
      <c r="J28" s="24">
        <v>0</v>
      </c>
      <c r="K28" s="24">
        <v>0</v>
      </c>
      <c r="L28" s="24">
        <v>0</v>
      </c>
      <c r="M28" s="24">
        <v>0</v>
      </c>
      <c r="N28" s="105">
        <f t="shared" si="0"/>
        <v>0</v>
      </c>
      <c r="Q28" s="2" t="s">
        <v>37</v>
      </c>
      <c r="R28" s="2">
        <v>2</v>
      </c>
      <c r="S28" s="17" t="s">
        <v>38</v>
      </c>
      <c r="T28" s="13" t="s">
        <v>39</v>
      </c>
    </row>
    <row r="29" spans="1:20" ht="13.5" thickBot="1" x14ac:dyDescent="0.25">
      <c r="B29" s="17" t="str">
        <f>IF(OR($C$3="Höstvete",$C$3="Vårvete",$C$3="Rågvete"),S16,IF($C$3="Råg",S21,IF(OR($C$3="Vårkorn",$C$3="Höstkorn"),S26,S31)))</f>
        <v>PYRNTR</v>
      </c>
      <c r="C29" s="19">
        <v>2</v>
      </c>
      <c r="D29" s="24">
        <v>0</v>
      </c>
      <c r="E29" s="24">
        <v>0</v>
      </c>
      <c r="F29" s="24">
        <v>0</v>
      </c>
      <c r="G29" s="24">
        <v>0</v>
      </c>
      <c r="H29" s="24">
        <v>0</v>
      </c>
      <c r="I29" s="24">
        <v>0</v>
      </c>
      <c r="J29" s="24">
        <v>0</v>
      </c>
      <c r="K29" s="24">
        <v>0</v>
      </c>
      <c r="L29" s="24">
        <v>0</v>
      </c>
      <c r="M29" s="24">
        <v>0</v>
      </c>
      <c r="N29" s="21">
        <f t="shared" si="0"/>
        <v>0</v>
      </c>
      <c r="Q29" s="2" t="s">
        <v>37</v>
      </c>
      <c r="R29" s="2">
        <v>3</v>
      </c>
      <c r="S29" s="17" t="s">
        <v>40</v>
      </c>
      <c r="T29" s="13" t="s">
        <v>36</v>
      </c>
    </row>
    <row r="30" spans="1:20" ht="13.5" thickBot="1" x14ac:dyDescent="0.25">
      <c r="B30" s="17"/>
      <c r="C30" s="19">
        <v>3</v>
      </c>
      <c r="D30" s="24">
        <v>0</v>
      </c>
      <c r="E30" s="24">
        <v>0</v>
      </c>
      <c r="F30" s="24">
        <v>0</v>
      </c>
      <c r="G30" s="24">
        <v>0</v>
      </c>
      <c r="H30" s="24">
        <v>0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1">
        <f t="shared" si="0"/>
        <v>0</v>
      </c>
      <c r="Q30" s="2" t="s">
        <v>37</v>
      </c>
      <c r="R30" s="2">
        <v>4</v>
      </c>
      <c r="S30" s="17" t="s">
        <v>41</v>
      </c>
      <c r="T30" s="13" t="s">
        <v>42</v>
      </c>
    </row>
    <row r="31" spans="1:20" ht="13.5" thickBot="1" x14ac:dyDescent="0.25">
      <c r="A31" s="32"/>
      <c r="B31" s="33"/>
      <c r="C31" s="34">
        <v>4</v>
      </c>
      <c r="D31" s="24">
        <v>0</v>
      </c>
      <c r="E31" s="24">
        <v>0</v>
      </c>
      <c r="F31" s="24">
        <v>0</v>
      </c>
      <c r="G31" s="24">
        <v>0</v>
      </c>
      <c r="H31" s="24">
        <v>0</v>
      </c>
      <c r="I31" s="24">
        <v>0</v>
      </c>
      <c r="J31" s="24">
        <v>0</v>
      </c>
      <c r="K31" s="24">
        <v>0</v>
      </c>
      <c r="L31" s="24">
        <v>0</v>
      </c>
      <c r="M31" s="24">
        <v>0</v>
      </c>
      <c r="N31" s="36">
        <f t="shared" si="0"/>
        <v>0</v>
      </c>
      <c r="O31" s="11"/>
      <c r="S31" s="2" t="s">
        <v>31</v>
      </c>
      <c r="T31" s="2" t="s">
        <v>31</v>
      </c>
    </row>
    <row r="32" spans="1:20" ht="14.25" thickTop="1" thickBot="1" x14ac:dyDescent="0.25">
      <c r="A32" s="12" t="s">
        <v>43</v>
      </c>
      <c r="B32" s="13" t="str">
        <f>B12</f>
        <v>Mjöldagg</v>
      </c>
      <c r="C32" s="14">
        <v>1</v>
      </c>
      <c r="D32" s="24">
        <v>0</v>
      </c>
      <c r="E32" s="24">
        <v>0</v>
      </c>
      <c r="F32" s="24">
        <v>0</v>
      </c>
      <c r="G32" s="24">
        <v>0</v>
      </c>
      <c r="H32" s="24">
        <v>0</v>
      </c>
      <c r="I32" s="24">
        <v>0</v>
      </c>
      <c r="J32" s="24">
        <v>0</v>
      </c>
      <c r="K32" s="24">
        <v>0</v>
      </c>
      <c r="L32" s="24">
        <v>0</v>
      </c>
      <c r="M32" s="24">
        <v>0</v>
      </c>
      <c r="N32" s="16">
        <f t="shared" si="0"/>
        <v>0</v>
      </c>
      <c r="O32" s="28"/>
    </row>
    <row r="33" spans="1:19" ht="13.5" thickBot="1" x14ac:dyDescent="0.25">
      <c r="A33" s="18" t="s">
        <v>19</v>
      </c>
      <c r="B33" s="17" t="str">
        <f>B13</f>
        <v>ERYSGR</v>
      </c>
      <c r="C33" s="19">
        <v>2</v>
      </c>
      <c r="D33" s="24">
        <v>0</v>
      </c>
      <c r="E33" s="24">
        <v>0</v>
      </c>
      <c r="F33" s="24">
        <v>0</v>
      </c>
      <c r="G33" s="24">
        <v>0</v>
      </c>
      <c r="H33" s="24">
        <v>0</v>
      </c>
      <c r="I33" s="24">
        <v>0</v>
      </c>
      <c r="J33" s="24">
        <v>0</v>
      </c>
      <c r="K33" s="24">
        <v>0</v>
      </c>
      <c r="L33" s="24">
        <v>0</v>
      </c>
      <c r="M33" s="24">
        <v>0</v>
      </c>
      <c r="N33" s="21">
        <f t="shared" si="0"/>
        <v>0</v>
      </c>
      <c r="O33" s="29"/>
    </row>
    <row r="34" spans="1:19" ht="13.5" thickBot="1" x14ac:dyDescent="0.25">
      <c r="A34" s="109"/>
      <c r="B34" s="17"/>
      <c r="C34" s="19">
        <v>3</v>
      </c>
      <c r="D34" s="24">
        <v>0</v>
      </c>
      <c r="E34" s="24">
        <v>0</v>
      </c>
      <c r="F34" s="24">
        <v>0</v>
      </c>
      <c r="G34" s="24">
        <v>0</v>
      </c>
      <c r="H34" s="24">
        <v>0</v>
      </c>
      <c r="I34" s="24">
        <v>0</v>
      </c>
      <c r="J34" s="24">
        <v>0</v>
      </c>
      <c r="K34" s="24">
        <v>0</v>
      </c>
      <c r="L34" s="24">
        <v>0</v>
      </c>
      <c r="M34" s="24">
        <v>0</v>
      </c>
      <c r="N34" s="21">
        <f t="shared" si="0"/>
        <v>0</v>
      </c>
      <c r="O34" s="29"/>
    </row>
    <row r="35" spans="1:19" ht="13.5" thickBot="1" x14ac:dyDescent="0.25">
      <c r="A35" s="110"/>
      <c r="B35" s="22"/>
      <c r="C35" s="23">
        <v>4</v>
      </c>
      <c r="D35" s="24">
        <v>0</v>
      </c>
      <c r="E35" s="24">
        <v>0</v>
      </c>
      <c r="F35" s="24">
        <v>0</v>
      </c>
      <c r="G35" s="24">
        <v>0</v>
      </c>
      <c r="H35" s="24">
        <v>0</v>
      </c>
      <c r="I35" s="24">
        <v>0</v>
      </c>
      <c r="J35" s="24">
        <v>0</v>
      </c>
      <c r="K35" s="24">
        <v>0</v>
      </c>
      <c r="L35" s="24">
        <v>0</v>
      </c>
      <c r="M35" s="24">
        <v>0</v>
      </c>
      <c r="N35" s="25">
        <f t="shared" si="0"/>
        <v>0</v>
      </c>
      <c r="O35" s="31"/>
    </row>
    <row r="36" spans="1:19" ht="13.5" thickBot="1" x14ac:dyDescent="0.25">
      <c r="B36" s="13" t="str">
        <f>B16</f>
        <v>Brunrost</v>
      </c>
      <c r="C36" s="14">
        <v>1</v>
      </c>
      <c r="D36" s="24">
        <v>0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24">
        <v>0</v>
      </c>
      <c r="L36" s="24">
        <v>0</v>
      </c>
      <c r="M36" s="24">
        <v>0</v>
      </c>
      <c r="N36" s="16">
        <f t="shared" si="0"/>
        <v>0</v>
      </c>
    </row>
    <row r="37" spans="1:19" ht="13.5" thickBot="1" x14ac:dyDescent="0.25">
      <c r="B37" s="17" t="str">
        <f>B17</f>
        <v>PUCCRE</v>
      </c>
      <c r="C37" s="19">
        <v>2</v>
      </c>
      <c r="D37" s="24">
        <v>0</v>
      </c>
      <c r="E37" s="24">
        <v>0</v>
      </c>
      <c r="F37" s="24">
        <v>0</v>
      </c>
      <c r="G37" s="24">
        <v>0</v>
      </c>
      <c r="H37" s="24">
        <v>0</v>
      </c>
      <c r="I37" s="24">
        <v>0</v>
      </c>
      <c r="J37" s="24">
        <v>0</v>
      </c>
      <c r="K37" s="24">
        <v>0</v>
      </c>
      <c r="L37" s="24">
        <v>0</v>
      </c>
      <c r="M37" s="24">
        <v>0</v>
      </c>
      <c r="N37" s="21">
        <f t="shared" si="0"/>
        <v>0</v>
      </c>
    </row>
    <row r="38" spans="1:19" ht="13.5" thickBot="1" x14ac:dyDescent="0.25">
      <c r="B38" s="17"/>
      <c r="C38" s="19">
        <v>3</v>
      </c>
      <c r="D38" s="24">
        <v>0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24">
        <v>0</v>
      </c>
      <c r="K38" s="24">
        <v>0</v>
      </c>
      <c r="L38" s="24">
        <v>0</v>
      </c>
      <c r="M38" s="24">
        <v>0</v>
      </c>
      <c r="N38" s="21">
        <f t="shared" si="0"/>
        <v>0</v>
      </c>
    </row>
    <row r="39" spans="1:19" ht="13.5" thickBot="1" x14ac:dyDescent="0.25">
      <c r="B39" s="26"/>
      <c r="C39" s="23">
        <v>4</v>
      </c>
      <c r="D39" s="24">
        <v>0</v>
      </c>
      <c r="E39" s="24">
        <v>0</v>
      </c>
      <c r="F39" s="24">
        <v>0</v>
      </c>
      <c r="G39" s="24">
        <v>0</v>
      </c>
      <c r="H39" s="24">
        <v>0</v>
      </c>
      <c r="I39" s="24">
        <v>0</v>
      </c>
      <c r="J39" s="24">
        <v>0</v>
      </c>
      <c r="K39" s="24">
        <v>0</v>
      </c>
      <c r="L39" s="24">
        <v>0</v>
      </c>
      <c r="M39" s="24">
        <v>0</v>
      </c>
      <c r="N39" s="25">
        <f t="shared" si="0"/>
        <v>0</v>
      </c>
    </row>
    <row r="40" spans="1:19" ht="13.5" thickBot="1" x14ac:dyDescent="0.25">
      <c r="B40" s="13" t="str">
        <f>B20</f>
        <v>Gulrost</v>
      </c>
      <c r="C40" s="19">
        <v>1</v>
      </c>
      <c r="D40" s="24">
        <v>0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24">
        <v>0</v>
      </c>
      <c r="K40" s="24">
        <v>0</v>
      </c>
      <c r="L40" s="24">
        <v>0</v>
      </c>
      <c r="M40" s="24">
        <v>0</v>
      </c>
      <c r="N40" s="21">
        <f t="shared" si="0"/>
        <v>0</v>
      </c>
    </row>
    <row r="41" spans="1:19" ht="13.5" thickBot="1" x14ac:dyDescent="0.25">
      <c r="B41" s="17" t="str">
        <f>B21</f>
        <v>PUCCST</v>
      </c>
      <c r="C41" s="19">
        <v>2</v>
      </c>
      <c r="D41" s="24">
        <v>0</v>
      </c>
      <c r="E41" s="24">
        <v>0</v>
      </c>
      <c r="F41" s="24">
        <v>0</v>
      </c>
      <c r="G41" s="24">
        <v>0</v>
      </c>
      <c r="H41" s="24">
        <v>0</v>
      </c>
      <c r="I41" s="24">
        <v>0</v>
      </c>
      <c r="J41" s="24">
        <v>0</v>
      </c>
      <c r="K41" s="24">
        <v>0</v>
      </c>
      <c r="L41" s="24">
        <v>0</v>
      </c>
      <c r="M41" s="24">
        <v>0</v>
      </c>
      <c r="N41" s="21">
        <f t="shared" si="0"/>
        <v>0</v>
      </c>
      <c r="R41" s="13"/>
    </row>
    <row r="42" spans="1:19" ht="13.5" thickBot="1" x14ac:dyDescent="0.25">
      <c r="B42" s="17"/>
      <c r="C42" s="19">
        <v>3</v>
      </c>
      <c r="D42" s="24">
        <v>0</v>
      </c>
      <c r="E42" s="24">
        <v>0</v>
      </c>
      <c r="F42" s="24">
        <v>0</v>
      </c>
      <c r="G42" s="24">
        <v>0</v>
      </c>
      <c r="H42" s="24">
        <v>0</v>
      </c>
      <c r="I42" s="24">
        <v>0</v>
      </c>
      <c r="J42" s="24">
        <v>0</v>
      </c>
      <c r="K42" s="24">
        <v>0</v>
      </c>
      <c r="L42" s="24">
        <v>0</v>
      </c>
      <c r="M42" s="24">
        <v>0</v>
      </c>
      <c r="N42" s="21">
        <f t="shared" si="0"/>
        <v>0</v>
      </c>
      <c r="R42" s="13"/>
      <c r="S42" s="13"/>
    </row>
    <row r="43" spans="1:19" ht="13.5" thickBot="1" x14ac:dyDescent="0.25">
      <c r="B43" s="26"/>
      <c r="C43" s="23">
        <v>4</v>
      </c>
      <c r="D43" s="24">
        <v>0</v>
      </c>
      <c r="E43" s="24">
        <v>0</v>
      </c>
      <c r="F43" s="24">
        <v>0</v>
      </c>
      <c r="G43" s="24">
        <v>0</v>
      </c>
      <c r="H43" s="24">
        <v>0</v>
      </c>
      <c r="I43" s="24">
        <v>0</v>
      </c>
      <c r="J43" s="24">
        <v>0</v>
      </c>
      <c r="K43" s="24">
        <v>0</v>
      </c>
      <c r="L43" s="24">
        <v>0</v>
      </c>
      <c r="M43" s="24">
        <v>0</v>
      </c>
      <c r="N43" s="30">
        <f t="shared" si="0"/>
        <v>0</v>
      </c>
      <c r="O43" s="93"/>
      <c r="R43" s="13"/>
      <c r="S43" s="13"/>
    </row>
    <row r="44" spans="1:19" ht="13.5" thickBot="1" x14ac:dyDescent="0.25">
      <c r="B44" s="13" t="str">
        <f>B24</f>
        <v>Svartpricksjuka</v>
      </c>
      <c r="C44" s="19">
        <v>1</v>
      </c>
      <c r="D44" s="24">
        <v>0</v>
      </c>
      <c r="E44" s="24">
        <v>0</v>
      </c>
      <c r="F44" s="24">
        <v>0</v>
      </c>
      <c r="G44" s="24">
        <v>0</v>
      </c>
      <c r="H44" s="24">
        <v>0</v>
      </c>
      <c r="I44" s="24">
        <v>0</v>
      </c>
      <c r="J44" s="24">
        <v>0</v>
      </c>
      <c r="K44" s="24">
        <v>0</v>
      </c>
      <c r="L44" s="24">
        <v>0</v>
      </c>
      <c r="M44" s="24">
        <v>0</v>
      </c>
      <c r="N44" s="27">
        <f t="shared" si="0"/>
        <v>0</v>
      </c>
      <c r="O44" s="107"/>
      <c r="R44" s="13"/>
      <c r="S44" s="13"/>
    </row>
    <row r="45" spans="1:19" ht="13.5" thickBot="1" x14ac:dyDescent="0.25">
      <c r="B45" s="17" t="str">
        <f>B25</f>
        <v>SEPTTR</v>
      </c>
      <c r="C45" s="19">
        <v>2</v>
      </c>
      <c r="D45" s="24">
        <v>0</v>
      </c>
      <c r="E45" s="24">
        <v>0</v>
      </c>
      <c r="F45" s="24">
        <v>0</v>
      </c>
      <c r="G45" s="24">
        <v>0</v>
      </c>
      <c r="H45" s="24">
        <v>0</v>
      </c>
      <c r="I45" s="24">
        <v>0</v>
      </c>
      <c r="J45" s="24">
        <v>0</v>
      </c>
      <c r="K45" s="24">
        <v>0</v>
      </c>
      <c r="L45" s="24">
        <v>0</v>
      </c>
      <c r="M45" s="24">
        <v>0</v>
      </c>
      <c r="N45" s="27">
        <f t="shared" si="0"/>
        <v>0</v>
      </c>
      <c r="O45" s="107"/>
      <c r="R45" s="13"/>
      <c r="S45" s="13"/>
    </row>
    <row r="46" spans="1:19" ht="13.5" thickBot="1" x14ac:dyDescent="0.25">
      <c r="B46" s="17"/>
      <c r="C46" s="19">
        <v>3</v>
      </c>
      <c r="D46" s="24">
        <v>0</v>
      </c>
      <c r="E46" s="24">
        <v>0</v>
      </c>
      <c r="F46" s="24">
        <v>0</v>
      </c>
      <c r="G46" s="24">
        <v>0</v>
      </c>
      <c r="H46" s="24">
        <v>0</v>
      </c>
      <c r="I46" s="24">
        <v>0</v>
      </c>
      <c r="J46" s="24">
        <v>0</v>
      </c>
      <c r="K46" s="24">
        <v>0</v>
      </c>
      <c r="L46" s="24">
        <v>0</v>
      </c>
      <c r="M46" s="24">
        <v>0</v>
      </c>
      <c r="N46" s="27">
        <f t="shared" si="0"/>
        <v>0</v>
      </c>
      <c r="O46" s="107"/>
      <c r="R46" s="13"/>
      <c r="S46" s="13"/>
    </row>
    <row r="47" spans="1:19" ht="13.5" thickBot="1" x14ac:dyDescent="0.25">
      <c r="B47" s="26"/>
      <c r="C47" s="23">
        <v>4</v>
      </c>
      <c r="D47" s="24">
        <v>0</v>
      </c>
      <c r="E47" s="24">
        <v>0</v>
      </c>
      <c r="F47" s="24">
        <v>0</v>
      </c>
      <c r="G47" s="24">
        <v>0</v>
      </c>
      <c r="H47" s="24">
        <v>0</v>
      </c>
      <c r="I47" s="24">
        <v>0</v>
      </c>
      <c r="J47" s="24">
        <v>0</v>
      </c>
      <c r="K47" s="24">
        <v>0</v>
      </c>
      <c r="L47" s="24">
        <v>0</v>
      </c>
      <c r="M47" s="24">
        <v>0</v>
      </c>
      <c r="N47" s="30">
        <f t="shared" si="0"/>
        <v>0</v>
      </c>
      <c r="O47" s="107"/>
      <c r="R47" s="13"/>
      <c r="S47" s="13"/>
    </row>
    <row r="48" spans="1:19" ht="13.5" thickBot="1" x14ac:dyDescent="0.25">
      <c r="B48" s="13" t="str">
        <f>B28</f>
        <v>DTR</v>
      </c>
      <c r="C48" s="19">
        <v>1</v>
      </c>
      <c r="D48" s="24">
        <v>0</v>
      </c>
      <c r="E48" s="24">
        <v>0</v>
      </c>
      <c r="F48" s="24">
        <v>0</v>
      </c>
      <c r="G48" s="24">
        <v>0</v>
      </c>
      <c r="H48" s="24">
        <v>0</v>
      </c>
      <c r="I48" s="24">
        <v>0</v>
      </c>
      <c r="J48" s="24">
        <v>0</v>
      </c>
      <c r="K48" s="24">
        <v>0</v>
      </c>
      <c r="L48" s="24">
        <v>0</v>
      </c>
      <c r="M48" s="24">
        <v>0</v>
      </c>
      <c r="N48" s="27">
        <f t="shared" si="0"/>
        <v>0</v>
      </c>
      <c r="O48" s="93"/>
    </row>
    <row r="49" spans="1:15" ht="13.5" thickBot="1" x14ac:dyDescent="0.25">
      <c r="B49" s="17" t="str">
        <f>B29</f>
        <v>PYRNTR</v>
      </c>
      <c r="C49" s="19">
        <v>2</v>
      </c>
      <c r="D49" s="24">
        <v>0</v>
      </c>
      <c r="E49" s="24">
        <v>0</v>
      </c>
      <c r="F49" s="24">
        <v>0</v>
      </c>
      <c r="G49" s="24">
        <v>0</v>
      </c>
      <c r="H49" s="24">
        <v>0</v>
      </c>
      <c r="I49" s="24">
        <v>0</v>
      </c>
      <c r="J49" s="24">
        <v>0</v>
      </c>
      <c r="K49" s="24">
        <v>0</v>
      </c>
      <c r="L49" s="24">
        <v>0</v>
      </c>
      <c r="M49" s="24">
        <v>0</v>
      </c>
      <c r="N49" s="21">
        <f t="shared" si="0"/>
        <v>0</v>
      </c>
    </row>
    <row r="50" spans="1:15" ht="13.5" thickBot="1" x14ac:dyDescent="0.25">
      <c r="B50" s="17"/>
      <c r="C50" s="19">
        <v>3</v>
      </c>
      <c r="D50" s="24">
        <v>0</v>
      </c>
      <c r="E50" s="24">
        <v>0</v>
      </c>
      <c r="F50" s="24">
        <v>0</v>
      </c>
      <c r="G50" s="24">
        <v>0</v>
      </c>
      <c r="H50" s="24">
        <v>0</v>
      </c>
      <c r="I50" s="24">
        <v>0</v>
      </c>
      <c r="J50" s="24">
        <v>0</v>
      </c>
      <c r="K50" s="24">
        <v>0</v>
      </c>
      <c r="L50" s="24">
        <v>0</v>
      </c>
      <c r="M50" s="24">
        <v>0</v>
      </c>
      <c r="N50" s="21">
        <f t="shared" si="0"/>
        <v>0</v>
      </c>
    </row>
    <row r="51" spans="1:15" ht="13.5" thickBot="1" x14ac:dyDescent="0.25">
      <c r="A51" s="32"/>
      <c r="B51" s="33"/>
      <c r="C51" s="34">
        <v>4</v>
      </c>
      <c r="D51" s="24">
        <v>0</v>
      </c>
      <c r="E51" s="24">
        <v>0</v>
      </c>
      <c r="F51" s="24">
        <v>0</v>
      </c>
      <c r="G51" s="24">
        <v>0</v>
      </c>
      <c r="H51" s="24">
        <v>0</v>
      </c>
      <c r="I51" s="24">
        <v>0</v>
      </c>
      <c r="J51" s="24">
        <v>0</v>
      </c>
      <c r="K51" s="24">
        <v>0</v>
      </c>
      <c r="L51" s="24">
        <v>0</v>
      </c>
      <c r="M51" s="24">
        <v>0</v>
      </c>
      <c r="N51" s="36">
        <f t="shared" si="0"/>
        <v>0</v>
      </c>
    </row>
    <row r="52" spans="1:15" ht="13.5" thickTop="1" x14ac:dyDescent="0.2">
      <c r="A52" s="37"/>
      <c r="B52" s="37"/>
      <c r="C52" s="37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</row>
    <row r="53" spans="1:15" ht="15.75" x14ac:dyDescent="0.25">
      <c r="A53" s="37"/>
      <c r="B53" s="37"/>
      <c r="C53" s="37"/>
      <c r="D53" s="37"/>
      <c r="E53" s="37"/>
      <c r="F53" s="37"/>
      <c r="G53" s="37"/>
      <c r="H53" s="37"/>
      <c r="I53" s="37"/>
      <c r="J53" s="37"/>
      <c r="K53" s="37"/>
      <c r="L53" s="5"/>
      <c r="N53" s="37"/>
    </row>
    <row r="54" spans="1:15" ht="6.75" customHeight="1" x14ac:dyDescent="0.2">
      <c r="A54" s="37"/>
      <c r="B54" s="37"/>
      <c r="C54" s="37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</row>
    <row r="55" spans="1:15" ht="15" x14ac:dyDescent="0.2">
      <c r="A55" s="37"/>
      <c r="B55" s="37"/>
      <c r="C55" s="37"/>
      <c r="D55" s="37"/>
      <c r="E55" s="37"/>
      <c r="F55" s="37"/>
      <c r="G55" s="37"/>
      <c r="H55" s="37"/>
      <c r="I55" s="37"/>
      <c r="J55" s="37"/>
      <c r="K55" s="37"/>
      <c r="L55" s="98" t="s">
        <v>44</v>
      </c>
      <c r="M55" s="37"/>
      <c r="N55" s="37"/>
    </row>
    <row r="56" spans="1:15" x14ac:dyDescent="0.2">
      <c r="A56" s="94" t="s">
        <v>72</v>
      </c>
      <c r="B56" s="95"/>
    </row>
    <row r="57" spans="1:15" ht="18" x14ac:dyDescent="0.25">
      <c r="A57" s="132" t="str">
        <f>IF(ISBLANK(A6),"",A6)</f>
        <v/>
      </c>
      <c r="B57" s="132"/>
    </row>
    <row r="58" spans="1:15" x14ac:dyDescent="0.2">
      <c r="A58" s="121" t="s">
        <v>2</v>
      </c>
      <c r="B58" s="121"/>
      <c r="C58" s="122" t="s">
        <v>3</v>
      </c>
      <c r="D58" s="123"/>
      <c r="E58" s="124"/>
      <c r="F58" s="111" t="s">
        <v>4</v>
      </c>
      <c r="G58" s="125"/>
      <c r="H58" s="112"/>
      <c r="I58" s="133" t="s">
        <v>5</v>
      </c>
      <c r="J58" s="133"/>
      <c r="K58" s="133"/>
      <c r="L58" s="111"/>
      <c r="M58" s="133" t="s">
        <v>6</v>
      </c>
      <c r="N58" s="133"/>
    </row>
    <row r="59" spans="1:15" ht="18" x14ac:dyDescent="0.25">
      <c r="A59" s="113" t="str">
        <f>IF(ISBLANK(A8),"",A8)</f>
        <v>HS20094</v>
      </c>
      <c r="B59" s="114"/>
      <c r="C59" s="115" t="str">
        <f>IF(ISBLANK(C8),"",C8)</f>
        <v/>
      </c>
      <c r="D59" s="116"/>
      <c r="E59" s="117"/>
      <c r="F59" s="115">
        <f>IF(ISBLANK(F8),"",F8)</f>
        <v>32</v>
      </c>
      <c r="G59" s="116"/>
      <c r="H59" s="117"/>
      <c r="I59" s="118">
        <f>IF(ISBLANK(I8),"",I8)</f>
        <v>43956</v>
      </c>
      <c r="J59" s="119"/>
      <c r="K59" s="119"/>
      <c r="L59" s="119"/>
      <c r="M59" s="134" t="str">
        <f>IF(ISBLANK(M8),"",M8)</f>
        <v>HH</v>
      </c>
      <c r="N59" s="134"/>
    </row>
    <row r="60" spans="1:15" ht="12.6" customHeight="1" x14ac:dyDescent="0.2">
      <c r="D60" s="126" t="s">
        <v>7</v>
      </c>
      <c r="E60" s="126"/>
      <c r="F60" s="126"/>
      <c r="G60" s="126"/>
      <c r="H60" s="126"/>
      <c r="I60" s="126"/>
      <c r="J60" s="126"/>
      <c r="K60" s="126"/>
      <c r="L60" s="126"/>
      <c r="M60" s="126"/>
      <c r="N60" s="126"/>
    </row>
    <row r="61" spans="1:15" ht="12.6" customHeight="1" x14ac:dyDescent="0.2">
      <c r="B61" s="6" t="s">
        <v>8</v>
      </c>
      <c r="C61" s="7" t="s">
        <v>9</v>
      </c>
      <c r="D61" s="127" t="s">
        <v>10</v>
      </c>
      <c r="E61" s="128"/>
      <c r="F61" s="128"/>
      <c r="G61" s="128"/>
      <c r="H61" s="128"/>
      <c r="I61" s="128"/>
      <c r="J61" s="128"/>
      <c r="K61" s="128"/>
      <c r="L61" s="128"/>
      <c r="M61" s="128"/>
      <c r="O61" s="2" t="s">
        <v>11</v>
      </c>
    </row>
    <row r="62" spans="1:15" ht="12.6" customHeight="1" thickBot="1" x14ac:dyDescent="0.25">
      <c r="A62" s="8"/>
      <c r="B62" s="8"/>
      <c r="C62" s="9" t="s">
        <v>12</v>
      </c>
      <c r="D62" s="10">
        <v>1</v>
      </c>
      <c r="E62" s="10">
        <v>2</v>
      </c>
      <c r="F62" s="10">
        <v>3</v>
      </c>
      <c r="G62" s="10">
        <v>4</v>
      </c>
      <c r="H62" s="10">
        <v>5</v>
      </c>
      <c r="I62" s="10">
        <v>6</v>
      </c>
      <c r="J62" s="10">
        <v>7</v>
      </c>
      <c r="K62" s="10">
        <v>8</v>
      </c>
      <c r="L62" s="10">
        <v>9</v>
      </c>
      <c r="M62" s="10">
        <v>10</v>
      </c>
      <c r="N62" s="11" t="s">
        <v>13</v>
      </c>
      <c r="O62" s="10" t="s">
        <v>14</v>
      </c>
    </row>
    <row r="63" spans="1:15" ht="12.6" customHeight="1" thickBot="1" x14ac:dyDescent="0.25">
      <c r="A63" s="12" t="s">
        <v>45</v>
      </c>
      <c r="B63" s="13" t="str">
        <f>B12</f>
        <v>Mjöldagg</v>
      </c>
      <c r="C63" s="14">
        <v>1</v>
      </c>
      <c r="D63" s="24">
        <v>0</v>
      </c>
      <c r="E63" s="24">
        <v>0</v>
      </c>
      <c r="F63" s="24">
        <v>0</v>
      </c>
      <c r="G63" s="24">
        <v>0</v>
      </c>
      <c r="H63" s="24">
        <v>0</v>
      </c>
      <c r="I63" s="24">
        <v>0</v>
      </c>
      <c r="J63" s="24">
        <v>0</v>
      </c>
      <c r="K63" s="24">
        <v>0</v>
      </c>
      <c r="L63" s="24">
        <v>0</v>
      </c>
      <c r="M63" s="24">
        <v>0</v>
      </c>
      <c r="N63" s="16">
        <f t="shared" ref="N63:N102" si="1">AVERAGE(D63:M63)</f>
        <v>0</v>
      </c>
      <c r="O63" s="28"/>
    </row>
    <row r="64" spans="1:15" ht="12.6" customHeight="1" thickBot="1" x14ac:dyDescent="0.25">
      <c r="A64" s="18" t="s">
        <v>19</v>
      </c>
      <c r="B64" s="17" t="str">
        <f>B13</f>
        <v>ERYSGR</v>
      </c>
      <c r="C64" s="19">
        <v>2</v>
      </c>
      <c r="D64" s="24">
        <v>0</v>
      </c>
      <c r="E64" s="24">
        <v>0</v>
      </c>
      <c r="F64" s="24">
        <v>0</v>
      </c>
      <c r="G64" s="24">
        <v>0</v>
      </c>
      <c r="H64" s="24">
        <v>0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1">
        <f t="shared" si="1"/>
        <v>0</v>
      </c>
      <c r="O64" s="29"/>
    </row>
    <row r="65" spans="1:15" ht="12.6" customHeight="1" thickBot="1" x14ac:dyDescent="0.25">
      <c r="A65" s="109"/>
      <c r="B65" s="17"/>
      <c r="C65" s="19">
        <v>3</v>
      </c>
      <c r="D65" s="24">
        <v>0</v>
      </c>
      <c r="E65" s="24">
        <v>0</v>
      </c>
      <c r="F65" s="24">
        <v>0</v>
      </c>
      <c r="G65" s="24">
        <v>0</v>
      </c>
      <c r="H65" s="24">
        <v>0</v>
      </c>
      <c r="I65" s="24">
        <v>0</v>
      </c>
      <c r="J65" s="24">
        <v>0</v>
      </c>
      <c r="K65" s="24">
        <v>0</v>
      </c>
      <c r="L65" s="24">
        <v>0</v>
      </c>
      <c r="M65" s="24">
        <v>0</v>
      </c>
      <c r="N65" s="21">
        <f t="shared" si="1"/>
        <v>0</v>
      </c>
      <c r="O65" s="29"/>
    </row>
    <row r="66" spans="1:15" ht="12.6" customHeight="1" thickBot="1" x14ac:dyDescent="0.25">
      <c r="A66" s="110"/>
      <c r="B66" s="22"/>
      <c r="C66" s="23">
        <v>4</v>
      </c>
      <c r="D66" s="24">
        <v>0</v>
      </c>
      <c r="E66" s="24">
        <v>0</v>
      </c>
      <c r="F66" s="24">
        <v>0</v>
      </c>
      <c r="G66" s="24">
        <v>0</v>
      </c>
      <c r="H66" s="24">
        <v>0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5">
        <f t="shared" si="1"/>
        <v>0</v>
      </c>
      <c r="O66" s="31"/>
    </row>
    <row r="67" spans="1:15" ht="12.6" customHeight="1" thickBot="1" x14ac:dyDescent="0.25">
      <c r="B67" s="13" t="str">
        <f>B16</f>
        <v>Brunrost</v>
      </c>
      <c r="C67" s="14">
        <v>1</v>
      </c>
      <c r="D67" s="24">
        <v>0</v>
      </c>
      <c r="E67" s="24">
        <v>0</v>
      </c>
      <c r="F67" s="24">
        <v>0</v>
      </c>
      <c r="G67" s="24">
        <v>0</v>
      </c>
      <c r="H67" s="24">
        <v>0</v>
      </c>
      <c r="I67" s="24">
        <v>0</v>
      </c>
      <c r="J67" s="24">
        <v>0</v>
      </c>
      <c r="K67" s="24">
        <v>0</v>
      </c>
      <c r="L67" s="24">
        <v>0</v>
      </c>
      <c r="M67" s="24">
        <v>0</v>
      </c>
      <c r="N67" s="16">
        <f t="shared" si="1"/>
        <v>0</v>
      </c>
    </row>
    <row r="68" spans="1:15" ht="12.6" customHeight="1" thickBot="1" x14ac:dyDescent="0.25">
      <c r="B68" s="17" t="str">
        <f>B17</f>
        <v>PUCCRE</v>
      </c>
      <c r="C68" s="19">
        <v>2</v>
      </c>
      <c r="D68" s="24">
        <v>0</v>
      </c>
      <c r="E68" s="24">
        <v>0</v>
      </c>
      <c r="F68" s="24">
        <v>0</v>
      </c>
      <c r="G68" s="24">
        <v>0</v>
      </c>
      <c r="H68" s="24">
        <v>0</v>
      </c>
      <c r="I68" s="24">
        <v>0</v>
      </c>
      <c r="J68" s="24">
        <v>0</v>
      </c>
      <c r="K68" s="24">
        <v>0</v>
      </c>
      <c r="L68" s="24">
        <v>0</v>
      </c>
      <c r="M68" s="24">
        <v>0</v>
      </c>
      <c r="N68" s="21">
        <f t="shared" si="1"/>
        <v>0</v>
      </c>
    </row>
    <row r="69" spans="1:15" ht="12.6" customHeight="1" thickBot="1" x14ac:dyDescent="0.25">
      <c r="B69" s="17"/>
      <c r="C69" s="19">
        <v>3</v>
      </c>
      <c r="D69" s="24">
        <v>0</v>
      </c>
      <c r="E69" s="24">
        <v>0</v>
      </c>
      <c r="F69" s="24">
        <v>0</v>
      </c>
      <c r="G69" s="24">
        <v>0</v>
      </c>
      <c r="H69" s="24">
        <v>0</v>
      </c>
      <c r="I69" s="24">
        <v>0</v>
      </c>
      <c r="J69" s="24">
        <v>0</v>
      </c>
      <c r="K69" s="24">
        <v>0</v>
      </c>
      <c r="L69" s="24">
        <v>0</v>
      </c>
      <c r="M69" s="24">
        <v>0</v>
      </c>
      <c r="N69" s="21">
        <f t="shared" si="1"/>
        <v>0</v>
      </c>
    </row>
    <row r="70" spans="1:15" ht="12.6" customHeight="1" thickBot="1" x14ac:dyDescent="0.25">
      <c r="B70" s="26"/>
      <c r="C70" s="23">
        <v>4</v>
      </c>
      <c r="D70" s="24">
        <v>0</v>
      </c>
      <c r="E70" s="24">
        <v>0</v>
      </c>
      <c r="F70" s="24">
        <v>0</v>
      </c>
      <c r="G70" s="24">
        <v>0</v>
      </c>
      <c r="H70" s="24">
        <v>0</v>
      </c>
      <c r="I70" s="24">
        <v>0</v>
      </c>
      <c r="J70" s="24">
        <v>0</v>
      </c>
      <c r="K70" s="24">
        <v>0</v>
      </c>
      <c r="L70" s="24">
        <v>0</v>
      </c>
      <c r="M70" s="24">
        <v>0</v>
      </c>
      <c r="N70" s="25">
        <f t="shared" si="1"/>
        <v>0</v>
      </c>
    </row>
    <row r="71" spans="1:15" ht="12.6" customHeight="1" thickBot="1" x14ac:dyDescent="0.25">
      <c r="B71" s="13" t="str">
        <f>B20</f>
        <v>Gulrost</v>
      </c>
      <c r="C71" s="19">
        <v>1</v>
      </c>
      <c r="D71" s="24">
        <v>0</v>
      </c>
      <c r="E71" s="24">
        <v>0</v>
      </c>
      <c r="F71" s="24">
        <v>0</v>
      </c>
      <c r="G71" s="24">
        <v>0</v>
      </c>
      <c r="H71" s="24">
        <v>0</v>
      </c>
      <c r="I71" s="24">
        <v>0</v>
      </c>
      <c r="J71" s="24">
        <v>0</v>
      </c>
      <c r="K71" s="24">
        <v>0</v>
      </c>
      <c r="L71" s="24">
        <v>0</v>
      </c>
      <c r="M71" s="24">
        <v>0</v>
      </c>
      <c r="N71" s="21">
        <f t="shared" si="1"/>
        <v>0</v>
      </c>
    </row>
    <row r="72" spans="1:15" ht="12.6" customHeight="1" thickBot="1" x14ac:dyDescent="0.25">
      <c r="B72" s="17" t="str">
        <f>B21</f>
        <v>PUCCST</v>
      </c>
      <c r="C72" s="19">
        <v>2</v>
      </c>
      <c r="D72" s="24">
        <v>0</v>
      </c>
      <c r="E72" s="24">
        <v>0</v>
      </c>
      <c r="F72" s="24">
        <v>0</v>
      </c>
      <c r="G72" s="24">
        <v>0</v>
      </c>
      <c r="H72" s="24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1">
        <f t="shared" si="1"/>
        <v>0</v>
      </c>
    </row>
    <row r="73" spans="1:15" ht="12.6" customHeight="1" thickBot="1" x14ac:dyDescent="0.25">
      <c r="B73" s="17"/>
      <c r="C73" s="19">
        <v>3</v>
      </c>
      <c r="D73" s="24">
        <v>0</v>
      </c>
      <c r="E73" s="24">
        <v>0</v>
      </c>
      <c r="F73" s="24">
        <v>0</v>
      </c>
      <c r="G73" s="24">
        <v>0</v>
      </c>
      <c r="H73" s="24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1">
        <f t="shared" si="1"/>
        <v>0</v>
      </c>
    </row>
    <row r="74" spans="1:15" ht="12.6" customHeight="1" thickBot="1" x14ac:dyDescent="0.25">
      <c r="B74" s="26"/>
      <c r="C74" s="23">
        <v>4</v>
      </c>
      <c r="D74" s="24">
        <v>0</v>
      </c>
      <c r="E74" s="24">
        <v>0</v>
      </c>
      <c r="F74" s="24">
        <v>0</v>
      </c>
      <c r="G74" s="24">
        <v>0</v>
      </c>
      <c r="H74" s="24">
        <v>0</v>
      </c>
      <c r="I74" s="24">
        <v>0</v>
      </c>
      <c r="J74" s="24">
        <v>0</v>
      </c>
      <c r="K74" s="24">
        <v>0</v>
      </c>
      <c r="L74" s="24">
        <v>0</v>
      </c>
      <c r="M74" s="24">
        <v>0</v>
      </c>
      <c r="N74" s="30">
        <f t="shared" si="1"/>
        <v>0</v>
      </c>
      <c r="O74" s="93"/>
    </row>
    <row r="75" spans="1:15" ht="12.6" customHeight="1" thickBot="1" x14ac:dyDescent="0.25">
      <c r="B75" s="13" t="str">
        <f>B24</f>
        <v>Svartpricksjuka</v>
      </c>
      <c r="C75" s="19">
        <v>1</v>
      </c>
      <c r="D75" s="24">
        <v>0</v>
      </c>
      <c r="E75" s="24">
        <v>0</v>
      </c>
      <c r="F75" s="24">
        <v>0</v>
      </c>
      <c r="G75" s="24">
        <v>0</v>
      </c>
      <c r="H75" s="24">
        <v>0</v>
      </c>
      <c r="I75" s="24">
        <v>0</v>
      </c>
      <c r="J75" s="24">
        <v>0</v>
      </c>
      <c r="K75" s="24">
        <v>0</v>
      </c>
      <c r="L75" s="24">
        <v>0</v>
      </c>
      <c r="M75" s="24">
        <v>0</v>
      </c>
      <c r="N75" s="27">
        <f t="shared" si="1"/>
        <v>0</v>
      </c>
      <c r="O75" s="107"/>
    </row>
    <row r="76" spans="1:15" ht="12.6" customHeight="1" thickBot="1" x14ac:dyDescent="0.25">
      <c r="B76" s="17" t="str">
        <f>B25</f>
        <v>SEPTTR</v>
      </c>
      <c r="C76" s="19">
        <v>2</v>
      </c>
      <c r="D76" s="24">
        <v>0</v>
      </c>
      <c r="E76" s="24">
        <v>0</v>
      </c>
      <c r="F76" s="24">
        <v>0</v>
      </c>
      <c r="G76" s="24">
        <v>0</v>
      </c>
      <c r="H76" s="24">
        <v>0</v>
      </c>
      <c r="I76" s="24">
        <v>0</v>
      </c>
      <c r="J76" s="24">
        <v>0</v>
      </c>
      <c r="K76" s="24">
        <v>0</v>
      </c>
      <c r="L76" s="24">
        <v>0</v>
      </c>
      <c r="M76" s="24">
        <v>0</v>
      </c>
      <c r="N76" s="27">
        <f t="shared" si="1"/>
        <v>0</v>
      </c>
      <c r="O76" s="107"/>
    </row>
    <row r="77" spans="1:15" ht="12.6" customHeight="1" thickBot="1" x14ac:dyDescent="0.25">
      <c r="B77" s="17"/>
      <c r="C77" s="19">
        <v>3</v>
      </c>
      <c r="D77" s="24">
        <v>0</v>
      </c>
      <c r="E77" s="24">
        <v>0</v>
      </c>
      <c r="F77" s="24">
        <v>0</v>
      </c>
      <c r="G77" s="24">
        <v>0</v>
      </c>
      <c r="H77" s="24">
        <v>0</v>
      </c>
      <c r="I77" s="24">
        <v>0</v>
      </c>
      <c r="J77" s="24">
        <v>0</v>
      </c>
      <c r="K77" s="24">
        <v>0</v>
      </c>
      <c r="L77" s="24">
        <v>0</v>
      </c>
      <c r="M77" s="24">
        <v>0</v>
      </c>
      <c r="N77" s="27">
        <f t="shared" si="1"/>
        <v>0</v>
      </c>
      <c r="O77" s="107"/>
    </row>
    <row r="78" spans="1:15" ht="12.6" customHeight="1" thickBot="1" x14ac:dyDescent="0.25">
      <c r="B78" s="26"/>
      <c r="C78" s="23">
        <v>4</v>
      </c>
      <c r="D78" s="24">
        <v>0</v>
      </c>
      <c r="E78" s="24">
        <v>0</v>
      </c>
      <c r="F78" s="24">
        <v>0</v>
      </c>
      <c r="G78" s="24">
        <v>0</v>
      </c>
      <c r="H78" s="24">
        <v>0</v>
      </c>
      <c r="I78" s="24">
        <v>0</v>
      </c>
      <c r="J78" s="24">
        <v>0</v>
      </c>
      <c r="K78" s="24">
        <v>0</v>
      </c>
      <c r="L78" s="24">
        <v>0</v>
      </c>
      <c r="M78" s="24">
        <v>0</v>
      </c>
      <c r="N78" s="30">
        <f t="shared" si="1"/>
        <v>0</v>
      </c>
      <c r="O78" s="107"/>
    </row>
    <row r="79" spans="1:15" ht="12.6" customHeight="1" thickBot="1" x14ac:dyDescent="0.25">
      <c r="B79" s="13" t="str">
        <f>B28</f>
        <v>DTR</v>
      </c>
      <c r="C79" s="19">
        <v>1</v>
      </c>
      <c r="D79" s="24">
        <v>0</v>
      </c>
      <c r="E79" s="24">
        <v>0</v>
      </c>
      <c r="F79" s="24">
        <v>0</v>
      </c>
      <c r="G79" s="24">
        <v>0</v>
      </c>
      <c r="H79" s="24">
        <v>0</v>
      </c>
      <c r="I79" s="24">
        <v>0</v>
      </c>
      <c r="J79" s="24">
        <v>0</v>
      </c>
      <c r="K79" s="24">
        <v>0</v>
      </c>
      <c r="L79" s="24">
        <v>0</v>
      </c>
      <c r="M79" s="24">
        <v>0</v>
      </c>
      <c r="N79" s="27">
        <f t="shared" si="1"/>
        <v>0</v>
      </c>
      <c r="O79" s="93"/>
    </row>
    <row r="80" spans="1:15" ht="12.6" customHeight="1" thickBot="1" x14ac:dyDescent="0.25">
      <c r="B80" s="17" t="str">
        <f>B29</f>
        <v>PYRNTR</v>
      </c>
      <c r="C80" s="19">
        <v>2</v>
      </c>
      <c r="D80" s="24">
        <v>0</v>
      </c>
      <c r="E80" s="24">
        <v>0</v>
      </c>
      <c r="F80" s="24">
        <v>0</v>
      </c>
      <c r="G80" s="24">
        <v>0</v>
      </c>
      <c r="H80" s="24">
        <v>0</v>
      </c>
      <c r="I80" s="24">
        <v>0</v>
      </c>
      <c r="J80" s="24">
        <v>0</v>
      </c>
      <c r="K80" s="24">
        <v>0</v>
      </c>
      <c r="L80" s="24">
        <v>0</v>
      </c>
      <c r="M80" s="24">
        <v>0</v>
      </c>
      <c r="N80" s="27">
        <f t="shared" si="1"/>
        <v>0</v>
      </c>
      <c r="O80" s="93"/>
    </row>
    <row r="81" spans="1:15" ht="12.6" customHeight="1" thickBot="1" x14ac:dyDescent="0.25">
      <c r="B81" s="17"/>
      <c r="C81" s="19">
        <v>3</v>
      </c>
      <c r="D81" s="24">
        <v>0</v>
      </c>
      <c r="E81" s="24">
        <v>0</v>
      </c>
      <c r="F81" s="24">
        <v>0</v>
      </c>
      <c r="G81" s="24">
        <v>0</v>
      </c>
      <c r="H81" s="24">
        <v>0</v>
      </c>
      <c r="I81" s="24">
        <v>0</v>
      </c>
      <c r="J81" s="24">
        <v>0</v>
      </c>
      <c r="K81" s="24">
        <v>0</v>
      </c>
      <c r="L81" s="24">
        <v>0</v>
      </c>
      <c r="M81" s="24">
        <v>0</v>
      </c>
      <c r="N81" s="21">
        <f t="shared" si="1"/>
        <v>0</v>
      </c>
    </row>
    <row r="82" spans="1:15" ht="12.6" customHeight="1" thickBot="1" x14ac:dyDescent="0.25">
      <c r="A82" s="32"/>
      <c r="B82" s="33"/>
      <c r="C82" s="34">
        <v>4</v>
      </c>
      <c r="D82" s="24">
        <v>0</v>
      </c>
      <c r="E82" s="24">
        <v>0</v>
      </c>
      <c r="F82" s="24">
        <v>0</v>
      </c>
      <c r="G82" s="24">
        <v>0</v>
      </c>
      <c r="H82" s="24">
        <v>0</v>
      </c>
      <c r="I82" s="24">
        <v>0</v>
      </c>
      <c r="J82" s="24">
        <v>0</v>
      </c>
      <c r="K82" s="24">
        <v>0</v>
      </c>
      <c r="L82" s="24">
        <v>0</v>
      </c>
      <c r="M82" s="24">
        <v>0</v>
      </c>
      <c r="N82" s="36">
        <f t="shared" si="1"/>
        <v>0</v>
      </c>
      <c r="O82" s="11"/>
    </row>
    <row r="83" spans="1:15" ht="12.6" customHeight="1" thickTop="1" thickBot="1" x14ac:dyDescent="0.25">
      <c r="A83" s="12" t="s">
        <v>46</v>
      </c>
      <c r="B83" s="13" t="str">
        <f>B63</f>
        <v>Mjöldagg</v>
      </c>
      <c r="C83" s="14">
        <v>1</v>
      </c>
      <c r="D83" s="24">
        <v>0</v>
      </c>
      <c r="E83" s="24">
        <v>0</v>
      </c>
      <c r="F83" s="24">
        <v>0</v>
      </c>
      <c r="G83" s="24">
        <v>0</v>
      </c>
      <c r="H83" s="24">
        <v>0</v>
      </c>
      <c r="I83" s="24">
        <v>0</v>
      </c>
      <c r="J83" s="24">
        <v>0</v>
      </c>
      <c r="K83" s="24">
        <v>0</v>
      </c>
      <c r="L83" s="24">
        <v>0</v>
      </c>
      <c r="M83" s="24">
        <v>0</v>
      </c>
      <c r="N83" s="16">
        <f t="shared" si="1"/>
        <v>0</v>
      </c>
      <c r="O83" s="28"/>
    </row>
    <row r="84" spans="1:15" ht="12.6" customHeight="1" thickBot="1" x14ac:dyDescent="0.25">
      <c r="A84" s="18" t="s">
        <v>19</v>
      </c>
      <c r="B84" s="17" t="str">
        <f>B64</f>
        <v>ERYSGR</v>
      </c>
      <c r="C84" s="19">
        <v>2</v>
      </c>
      <c r="D84" s="24">
        <v>0</v>
      </c>
      <c r="E84" s="24">
        <v>0</v>
      </c>
      <c r="F84" s="24">
        <v>0</v>
      </c>
      <c r="G84" s="24">
        <v>0</v>
      </c>
      <c r="H84" s="24">
        <v>0</v>
      </c>
      <c r="I84" s="24">
        <v>0</v>
      </c>
      <c r="J84" s="24">
        <v>0</v>
      </c>
      <c r="K84" s="24">
        <v>0</v>
      </c>
      <c r="L84" s="24">
        <v>0</v>
      </c>
      <c r="M84" s="24">
        <v>0</v>
      </c>
      <c r="N84" s="21">
        <f t="shared" si="1"/>
        <v>0</v>
      </c>
      <c r="O84" s="29"/>
    </row>
    <row r="85" spans="1:15" ht="12.6" customHeight="1" thickBot="1" x14ac:dyDescent="0.25">
      <c r="A85" s="109"/>
      <c r="B85" s="17"/>
      <c r="C85" s="19">
        <v>3</v>
      </c>
      <c r="D85" s="24">
        <v>0</v>
      </c>
      <c r="E85" s="24">
        <v>0</v>
      </c>
      <c r="F85" s="24">
        <v>0</v>
      </c>
      <c r="G85" s="24">
        <v>0</v>
      </c>
      <c r="H85" s="24">
        <v>0</v>
      </c>
      <c r="I85" s="24">
        <v>0</v>
      </c>
      <c r="J85" s="24">
        <v>0</v>
      </c>
      <c r="K85" s="24">
        <v>0</v>
      </c>
      <c r="L85" s="24">
        <v>0</v>
      </c>
      <c r="M85" s="24">
        <v>0</v>
      </c>
      <c r="N85" s="21">
        <f t="shared" si="1"/>
        <v>0</v>
      </c>
      <c r="O85" s="29"/>
    </row>
    <row r="86" spans="1:15" ht="12.6" customHeight="1" thickBot="1" x14ac:dyDescent="0.25">
      <c r="A86" s="110"/>
      <c r="B86" s="22"/>
      <c r="C86" s="23">
        <v>4</v>
      </c>
      <c r="D86" s="24">
        <v>0</v>
      </c>
      <c r="E86" s="24">
        <v>0</v>
      </c>
      <c r="F86" s="24">
        <v>0</v>
      </c>
      <c r="G86" s="24">
        <v>0</v>
      </c>
      <c r="H86" s="24">
        <v>0</v>
      </c>
      <c r="I86" s="24">
        <v>0</v>
      </c>
      <c r="J86" s="24">
        <v>0</v>
      </c>
      <c r="K86" s="24">
        <v>0</v>
      </c>
      <c r="L86" s="24">
        <v>0</v>
      </c>
      <c r="M86" s="24">
        <v>0</v>
      </c>
      <c r="N86" s="25">
        <f t="shared" si="1"/>
        <v>0</v>
      </c>
      <c r="O86" s="31"/>
    </row>
    <row r="87" spans="1:15" ht="12.6" customHeight="1" thickBot="1" x14ac:dyDescent="0.25">
      <c r="B87" s="13" t="str">
        <f>B67</f>
        <v>Brunrost</v>
      </c>
      <c r="C87" s="14">
        <v>1</v>
      </c>
      <c r="D87" s="24">
        <v>0</v>
      </c>
      <c r="E87" s="24">
        <v>0</v>
      </c>
      <c r="F87" s="24">
        <v>0</v>
      </c>
      <c r="G87" s="24">
        <v>0</v>
      </c>
      <c r="H87" s="24">
        <v>0</v>
      </c>
      <c r="I87" s="24">
        <v>0</v>
      </c>
      <c r="J87" s="24">
        <v>0</v>
      </c>
      <c r="K87" s="24">
        <v>0</v>
      </c>
      <c r="L87" s="24">
        <v>0</v>
      </c>
      <c r="M87" s="24">
        <v>0</v>
      </c>
      <c r="N87" s="16">
        <f t="shared" si="1"/>
        <v>0</v>
      </c>
    </row>
    <row r="88" spans="1:15" ht="12.6" customHeight="1" thickBot="1" x14ac:dyDescent="0.25">
      <c r="B88" s="17" t="str">
        <f>B68</f>
        <v>PUCCRE</v>
      </c>
      <c r="C88" s="19">
        <v>2</v>
      </c>
      <c r="D88" s="24">
        <v>0</v>
      </c>
      <c r="E88" s="24">
        <v>0</v>
      </c>
      <c r="F88" s="24">
        <v>0</v>
      </c>
      <c r="G88" s="24">
        <v>0</v>
      </c>
      <c r="H88" s="24">
        <v>0</v>
      </c>
      <c r="I88" s="24">
        <v>0</v>
      </c>
      <c r="J88" s="24">
        <v>0</v>
      </c>
      <c r="K88" s="24">
        <v>0</v>
      </c>
      <c r="L88" s="24">
        <v>0</v>
      </c>
      <c r="M88" s="24">
        <v>0</v>
      </c>
      <c r="N88" s="21">
        <f t="shared" si="1"/>
        <v>0</v>
      </c>
    </row>
    <row r="89" spans="1:15" ht="12.6" customHeight="1" thickBot="1" x14ac:dyDescent="0.25">
      <c r="B89" s="17"/>
      <c r="C89" s="19">
        <v>3</v>
      </c>
      <c r="D89" s="24">
        <v>0</v>
      </c>
      <c r="E89" s="24">
        <v>0</v>
      </c>
      <c r="F89" s="24">
        <v>0</v>
      </c>
      <c r="G89" s="24">
        <v>0</v>
      </c>
      <c r="H89" s="24">
        <v>0</v>
      </c>
      <c r="I89" s="24">
        <v>0</v>
      </c>
      <c r="J89" s="24">
        <v>0</v>
      </c>
      <c r="K89" s="24">
        <v>0</v>
      </c>
      <c r="L89" s="24">
        <v>0</v>
      </c>
      <c r="M89" s="24">
        <v>0</v>
      </c>
      <c r="N89" s="21">
        <f t="shared" si="1"/>
        <v>0</v>
      </c>
    </row>
    <row r="90" spans="1:15" ht="12.6" customHeight="1" thickBot="1" x14ac:dyDescent="0.25">
      <c r="B90" s="26"/>
      <c r="C90" s="23">
        <v>4</v>
      </c>
      <c r="D90" s="24">
        <v>0</v>
      </c>
      <c r="E90" s="24">
        <v>0</v>
      </c>
      <c r="F90" s="24">
        <v>0</v>
      </c>
      <c r="G90" s="24">
        <v>0</v>
      </c>
      <c r="H90" s="24">
        <v>0</v>
      </c>
      <c r="I90" s="24">
        <v>0</v>
      </c>
      <c r="J90" s="24">
        <v>0</v>
      </c>
      <c r="K90" s="24">
        <v>0</v>
      </c>
      <c r="L90" s="24">
        <v>0</v>
      </c>
      <c r="M90" s="24">
        <v>0</v>
      </c>
      <c r="N90" s="25">
        <f t="shared" si="1"/>
        <v>0</v>
      </c>
    </row>
    <row r="91" spans="1:15" ht="12.6" customHeight="1" thickBot="1" x14ac:dyDescent="0.25">
      <c r="B91" s="13" t="str">
        <f>B71</f>
        <v>Gulrost</v>
      </c>
      <c r="C91" s="19">
        <v>1</v>
      </c>
      <c r="D91" s="24">
        <v>0</v>
      </c>
      <c r="E91" s="24">
        <v>0</v>
      </c>
      <c r="F91" s="24">
        <v>0</v>
      </c>
      <c r="G91" s="24">
        <v>0</v>
      </c>
      <c r="H91" s="24">
        <v>0</v>
      </c>
      <c r="I91" s="24">
        <v>0</v>
      </c>
      <c r="J91" s="24">
        <v>0</v>
      </c>
      <c r="K91" s="24">
        <v>0</v>
      </c>
      <c r="L91" s="24">
        <v>0</v>
      </c>
      <c r="M91" s="24">
        <v>0</v>
      </c>
      <c r="N91" s="21">
        <f t="shared" si="1"/>
        <v>0</v>
      </c>
    </row>
    <row r="92" spans="1:15" ht="12.6" customHeight="1" thickBot="1" x14ac:dyDescent="0.25">
      <c r="B92" s="17" t="str">
        <f>B72</f>
        <v>PUCCST</v>
      </c>
      <c r="C92" s="19">
        <v>2</v>
      </c>
      <c r="D92" s="24">
        <v>0</v>
      </c>
      <c r="E92" s="24">
        <v>0</v>
      </c>
      <c r="F92" s="24">
        <v>0</v>
      </c>
      <c r="G92" s="24">
        <v>0</v>
      </c>
      <c r="H92" s="24">
        <v>0</v>
      </c>
      <c r="I92" s="24">
        <v>0</v>
      </c>
      <c r="J92" s="24">
        <v>0</v>
      </c>
      <c r="K92" s="24">
        <v>0</v>
      </c>
      <c r="L92" s="24">
        <v>0</v>
      </c>
      <c r="M92" s="24">
        <v>0</v>
      </c>
      <c r="N92" s="21">
        <f t="shared" si="1"/>
        <v>0</v>
      </c>
    </row>
    <row r="93" spans="1:15" ht="12.6" customHeight="1" thickBot="1" x14ac:dyDescent="0.25">
      <c r="B93" s="17"/>
      <c r="C93" s="19">
        <v>3</v>
      </c>
      <c r="D93" s="24">
        <v>0</v>
      </c>
      <c r="E93" s="24">
        <v>0</v>
      </c>
      <c r="F93" s="24">
        <v>0</v>
      </c>
      <c r="G93" s="24">
        <v>0</v>
      </c>
      <c r="H93" s="24">
        <v>0</v>
      </c>
      <c r="I93" s="24">
        <v>0</v>
      </c>
      <c r="J93" s="24">
        <v>0</v>
      </c>
      <c r="K93" s="24">
        <v>0</v>
      </c>
      <c r="L93" s="24">
        <v>0</v>
      </c>
      <c r="M93" s="24">
        <v>0</v>
      </c>
      <c r="N93" s="21">
        <f t="shared" si="1"/>
        <v>0</v>
      </c>
    </row>
    <row r="94" spans="1:15" ht="12.6" customHeight="1" thickBot="1" x14ac:dyDescent="0.25">
      <c r="B94" s="26"/>
      <c r="C94" s="23">
        <v>4</v>
      </c>
      <c r="D94" s="24">
        <v>0</v>
      </c>
      <c r="E94" s="24">
        <v>0</v>
      </c>
      <c r="F94" s="24">
        <v>0</v>
      </c>
      <c r="G94" s="24">
        <v>0</v>
      </c>
      <c r="H94" s="24">
        <v>0</v>
      </c>
      <c r="I94" s="24">
        <v>0</v>
      </c>
      <c r="J94" s="24">
        <v>0</v>
      </c>
      <c r="K94" s="24">
        <v>0</v>
      </c>
      <c r="L94" s="24">
        <v>0</v>
      </c>
      <c r="M94" s="24">
        <v>0</v>
      </c>
      <c r="N94" s="25">
        <f t="shared" si="1"/>
        <v>0</v>
      </c>
    </row>
    <row r="95" spans="1:15" ht="12.6" customHeight="1" thickBot="1" x14ac:dyDescent="0.25">
      <c r="B95" s="13" t="str">
        <f>B75</f>
        <v>Svartpricksjuka</v>
      </c>
      <c r="C95" s="19">
        <v>1</v>
      </c>
      <c r="D95" s="24">
        <v>0</v>
      </c>
      <c r="E95" s="24">
        <v>0</v>
      </c>
      <c r="F95" s="24">
        <v>0</v>
      </c>
      <c r="G95" s="24">
        <v>0</v>
      </c>
      <c r="H95" s="24">
        <v>0</v>
      </c>
      <c r="I95" s="24">
        <v>0</v>
      </c>
      <c r="J95" s="24">
        <v>0</v>
      </c>
      <c r="K95" s="24">
        <v>0</v>
      </c>
      <c r="L95" s="24">
        <v>0</v>
      </c>
      <c r="M95" s="24">
        <v>0</v>
      </c>
      <c r="N95" s="27">
        <f t="shared" si="1"/>
        <v>0</v>
      </c>
      <c r="O95" s="104"/>
    </row>
    <row r="96" spans="1:15" ht="12.6" customHeight="1" thickBot="1" x14ac:dyDescent="0.25">
      <c r="B96" s="17" t="str">
        <f>B76</f>
        <v>SEPTTR</v>
      </c>
      <c r="C96" s="19">
        <v>2</v>
      </c>
      <c r="D96" s="24">
        <v>0</v>
      </c>
      <c r="E96" s="24">
        <v>0</v>
      </c>
      <c r="F96" s="24">
        <v>0</v>
      </c>
      <c r="G96" s="24">
        <v>0</v>
      </c>
      <c r="H96" s="24">
        <v>0</v>
      </c>
      <c r="I96" s="24">
        <v>0</v>
      </c>
      <c r="J96" s="24">
        <v>0</v>
      </c>
      <c r="K96" s="24">
        <v>0</v>
      </c>
      <c r="L96" s="24">
        <v>0</v>
      </c>
      <c r="M96" s="24">
        <v>0</v>
      </c>
      <c r="N96" s="27">
        <f t="shared" si="1"/>
        <v>0</v>
      </c>
      <c r="O96" s="104"/>
    </row>
    <row r="97" spans="1:15" ht="12.6" customHeight="1" thickBot="1" x14ac:dyDescent="0.25">
      <c r="B97" s="17"/>
      <c r="C97" s="19">
        <v>3</v>
      </c>
      <c r="D97" s="24">
        <v>0</v>
      </c>
      <c r="E97" s="24">
        <v>0</v>
      </c>
      <c r="F97" s="24">
        <v>0</v>
      </c>
      <c r="G97" s="24">
        <v>0</v>
      </c>
      <c r="H97" s="24">
        <v>0</v>
      </c>
      <c r="I97" s="24">
        <v>0</v>
      </c>
      <c r="J97" s="24">
        <v>0</v>
      </c>
      <c r="K97" s="24">
        <v>0</v>
      </c>
      <c r="L97" s="24">
        <v>0</v>
      </c>
      <c r="M97" s="24">
        <v>0</v>
      </c>
      <c r="N97" s="27">
        <f t="shared" si="1"/>
        <v>0</v>
      </c>
      <c r="O97" s="104"/>
    </row>
    <row r="98" spans="1:15" ht="12.6" customHeight="1" thickBot="1" x14ac:dyDescent="0.25">
      <c r="B98" s="26"/>
      <c r="C98" s="23">
        <v>4</v>
      </c>
      <c r="D98" s="24">
        <v>0</v>
      </c>
      <c r="E98" s="24">
        <v>0</v>
      </c>
      <c r="F98" s="24">
        <v>0</v>
      </c>
      <c r="G98" s="24">
        <v>0</v>
      </c>
      <c r="H98" s="24">
        <v>0</v>
      </c>
      <c r="I98" s="24">
        <v>0</v>
      </c>
      <c r="J98" s="24">
        <v>0</v>
      </c>
      <c r="K98" s="24">
        <v>0</v>
      </c>
      <c r="L98" s="24">
        <v>0</v>
      </c>
      <c r="M98" s="24">
        <v>0</v>
      </c>
      <c r="N98" s="30">
        <f t="shared" si="1"/>
        <v>0</v>
      </c>
      <c r="O98" s="104"/>
    </row>
    <row r="99" spans="1:15" ht="12.6" customHeight="1" thickBot="1" x14ac:dyDescent="0.25">
      <c r="B99" s="13" t="str">
        <f>B79</f>
        <v>DTR</v>
      </c>
      <c r="C99" s="19">
        <v>1</v>
      </c>
      <c r="D99" s="24">
        <v>0</v>
      </c>
      <c r="E99" s="24">
        <v>0</v>
      </c>
      <c r="F99" s="24">
        <v>0</v>
      </c>
      <c r="G99" s="24">
        <v>0</v>
      </c>
      <c r="H99" s="24">
        <v>0</v>
      </c>
      <c r="I99" s="24">
        <v>0</v>
      </c>
      <c r="J99" s="24">
        <v>0</v>
      </c>
      <c r="K99" s="24">
        <v>0</v>
      </c>
      <c r="L99" s="24">
        <v>0</v>
      </c>
      <c r="M99" s="24">
        <v>0</v>
      </c>
      <c r="N99" s="21">
        <f t="shared" si="1"/>
        <v>0</v>
      </c>
    </row>
    <row r="100" spans="1:15" ht="12.6" customHeight="1" thickBot="1" x14ac:dyDescent="0.25">
      <c r="B100" s="17" t="str">
        <f>B80</f>
        <v>PYRNTR</v>
      </c>
      <c r="C100" s="19">
        <v>2</v>
      </c>
      <c r="D100" s="24">
        <v>0</v>
      </c>
      <c r="E100" s="24">
        <v>0</v>
      </c>
      <c r="F100" s="24">
        <v>0</v>
      </c>
      <c r="G100" s="24">
        <v>0</v>
      </c>
      <c r="H100" s="24">
        <v>0</v>
      </c>
      <c r="I100" s="24">
        <v>0</v>
      </c>
      <c r="J100" s="24">
        <v>0</v>
      </c>
      <c r="K100" s="24">
        <v>0</v>
      </c>
      <c r="L100" s="24">
        <v>0</v>
      </c>
      <c r="M100" s="24">
        <v>0</v>
      </c>
      <c r="N100" s="21">
        <f t="shared" si="1"/>
        <v>0</v>
      </c>
    </row>
    <row r="101" spans="1:15" ht="12.6" customHeight="1" thickBot="1" x14ac:dyDescent="0.25">
      <c r="B101" s="17"/>
      <c r="C101" s="19">
        <v>3</v>
      </c>
      <c r="D101" s="24">
        <v>0</v>
      </c>
      <c r="E101" s="24">
        <v>0</v>
      </c>
      <c r="F101" s="24">
        <v>0</v>
      </c>
      <c r="G101" s="24">
        <v>0</v>
      </c>
      <c r="H101" s="24">
        <v>0</v>
      </c>
      <c r="I101" s="24">
        <v>0</v>
      </c>
      <c r="J101" s="24">
        <v>0</v>
      </c>
      <c r="K101" s="24">
        <v>0</v>
      </c>
      <c r="L101" s="24">
        <v>0</v>
      </c>
      <c r="M101" s="24">
        <v>0</v>
      </c>
      <c r="N101" s="21">
        <f t="shared" si="1"/>
        <v>0</v>
      </c>
    </row>
    <row r="102" spans="1:15" ht="12.6" customHeight="1" thickBot="1" x14ac:dyDescent="0.25">
      <c r="A102" s="32"/>
      <c r="B102" s="33"/>
      <c r="C102" s="34">
        <v>4</v>
      </c>
      <c r="D102" s="24">
        <v>0</v>
      </c>
      <c r="E102" s="24">
        <v>0</v>
      </c>
      <c r="F102" s="24">
        <v>0</v>
      </c>
      <c r="G102" s="24">
        <v>0</v>
      </c>
      <c r="H102" s="24">
        <v>0</v>
      </c>
      <c r="I102" s="24">
        <v>0</v>
      </c>
      <c r="J102" s="24">
        <v>0</v>
      </c>
      <c r="K102" s="24">
        <v>0</v>
      </c>
      <c r="L102" s="24">
        <v>0</v>
      </c>
      <c r="M102" s="24">
        <v>0</v>
      </c>
      <c r="N102" s="36">
        <f t="shared" si="1"/>
        <v>0</v>
      </c>
    </row>
    <row r="103" spans="1:15" ht="12.6" customHeight="1" thickTop="1" x14ac:dyDescent="0.2"/>
    <row r="104" spans="1:15" ht="12.6" customHeight="1" thickBot="1" x14ac:dyDescent="0.3">
      <c r="B104" s="38" t="s">
        <v>47</v>
      </c>
      <c r="C104" s="8"/>
      <c r="D104" s="39" t="s">
        <v>48</v>
      </c>
      <c r="E104" s="8"/>
      <c r="F104" s="40">
        <v>1</v>
      </c>
      <c r="G104" s="41">
        <v>2</v>
      </c>
      <c r="H104" s="41">
        <v>3</v>
      </c>
      <c r="I104" s="41">
        <v>4</v>
      </c>
      <c r="J104" s="42" t="s">
        <v>49</v>
      </c>
      <c r="K104" s="8"/>
    </row>
    <row r="105" spans="1:15" ht="12.6" customHeight="1" x14ac:dyDescent="0.2">
      <c r="B105" s="6" t="str">
        <f>B12</f>
        <v>Mjöldagg</v>
      </c>
      <c r="C105" s="6" t="str">
        <f>B13</f>
        <v>ERYSGR</v>
      </c>
      <c r="D105" s="6"/>
      <c r="F105" s="46">
        <f>AVERAGE(N12,N32,N63,N83)</f>
        <v>0</v>
      </c>
      <c r="G105" s="46">
        <f>AVERAGE(N13,N33,N64,N84)</f>
        <v>0</v>
      </c>
      <c r="H105" s="46">
        <f>AVERAGE(N14,N34,N65,N85)</f>
        <v>0</v>
      </c>
      <c r="I105" s="46">
        <f>AVERAGE(N15,N35,N66,N86)</f>
        <v>0</v>
      </c>
    </row>
    <row r="106" spans="1:15" ht="12.6" customHeight="1" x14ac:dyDescent="0.2">
      <c r="B106" s="6" t="str">
        <f>B67</f>
        <v>Brunrost</v>
      </c>
      <c r="C106" s="6" t="str">
        <f>B68</f>
        <v>PUCCRE</v>
      </c>
      <c r="D106" s="6"/>
      <c r="F106" s="46">
        <f>AVERAGE(N16,N36,N67,N87)</f>
        <v>0</v>
      </c>
      <c r="G106" s="46">
        <f>AVERAGE(N17,N37,N68,N88)</f>
        <v>0</v>
      </c>
      <c r="H106" s="46">
        <f>AVERAGE(N18,N38,N69,N89)</f>
        <v>0</v>
      </c>
      <c r="I106" s="46">
        <f>AVERAGE(N19,N39,N70,N90)</f>
        <v>0</v>
      </c>
    </row>
    <row r="107" spans="1:15" ht="12.6" customHeight="1" x14ac:dyDescent="0.2">
      <c r="B107" s="6" t="str">
        <f>B71</f>
        <v>Gulrost</v>
      </c>
      <c r="C107" s="6" t="str">
        <f>B72</f>
        <v>PUCCST</v>
      </c>
      <c r="D107" s="6"/>
      <c r="F107" s="46">
        <f>AVERAGE(N20,N40,N71,N91)</f>
        <v>0</v>
      </c>
      <c r="G107" s="46">
        <f>AVERAGE(N21,N41,N72,N92)</f>
        <v>0</v>
      </c>
      <c r="H107" s="46">
        <f>AVERAGE(N22,N42,N73,N93)</f>
        <v>0</v>
      </c>
      <c r="I107" s="46">
        <f>AVERAGE(N23,N43,N74,N94)</f>
        <v>0</v>
      </c>
    </row>
    <row r="108" spans="1:15" ht="12.6" customHeight="1" x14ac:dyDescent="0.2">
      <c r="B108" s="6" t="str">
        <f>B75</f>
        <v>Svartpricksjuka</v>
      </c>
      <c r="C108" s="6" t="str">
        <f>B76</f>
        <v>SEPTTR</v>
      </c>
      <c r="D108" s="6"/>
      <c r="F108" s="46">
        <f>AVERAGE(N24,N44,N75,N95)</f>
        <v>0</v>
      </c>
      <c r="G108" s="46">
        <f>AVERAGE(N25,N45,N76,N96)</f>
        <v>0</v>
      </c>
      <c r="H108" s="46">
        <f>AVERAGE(N26,N46,N77,N97)</f>
        <v>0</v>
      </c>
      <c r="I108" s="46">
        <f>AVERAGE(N27,N47,N78,N98)</f>
        <v>0</v>
      </c>
    </row>
    <row r="109" spans="1:15" ht="12.6" customHeight="1" x14ac:dyDescent="0.2">
      <c r="B109" s="6" t="str">
        <f>B79</f>
        <v>DTR</v>
      </c>
      <c r="C109" s="6" t="str">
        <f>B80</f>
        <v>PYRNTR</v>
      </c>
      <c r="D109" s="6"/>
      <c r="F109" s="46">
        <f>AVERAGE(N28,N48,N79,N99)</f>
        <v>0</v>
      </c>
      <c r="G109" s="46">
        <f>AVERAGE(N29,N49,N80,N100)</f>
        <v>0</v>
      </c>
      <c r="H109" s="46">
        <f>AVERAGE(N30,N50,N81,N101)</f>
        <v>0</v>
      </c>
      <c r="I109" s="46">
        <f>AVERAGE(N31,N51,N82,N102)</f>
        <v>0</v>
      </c>
    </row>
    <row r="110" spans="1:15" ht="12.6" customHeight="1" x14ac:dyDescent="0.2">
      <c r="B110" s="6" t="s">
        <v>50</v>
      </c>
      <c r="C110" s="2" t="str">
        <f>B110</f>
        <v>Andel vissna</v>
      </c>
      <c r="F110" s="108" t="e">
        <f>AVERAGE(O12,O32,O63,O83)</f>
        <v>#DIV/0!</v>
      </c>
      <c r="G110" s="108" t="e">
        <f>AVERAGE(O13,O33,O64,O84)</f>
        <v>#DIV/0!</v>
      </c>
      <c r="H110" s="108" t="e">
        <f>AVERAGE(O14,O34,O65,O85)</f>
        <v>#DIV/0!</v>
      </c>
      <c r="I110" s="108" t="e">
        <f>AVERAGE(O15,O35,O66,O86)</f>
        <v>#DIV/0!</v>
      </c>
    </row>
  </sheetData>
  <sheetProtection sheet="1" objects="1" scenarios="1"/>
  <mergeCells count="31">
    <mergeCell ref="A6:B6"/>
    <mergeCell ref="A85:A86"/>
    <mergeCell ref="C3:E3"/>
    <mergeCell ref="D9:N9"/>
    <mergeCell ref="D10:M10"/>
    <mergeCell ref="M7:N7"/>
    <mergeCell ref="I7:L7"/>
    <mergeCell ref="C7:E7"/>
    <mergeCell ref="A14:A15"/>
    <mergeCell ref="A34:A35"/>
    <mergeCell ref="A8:B8"/>
    <mergeCell ref="F7:H7"/>
    <mergeCell ref="F8:H8"/>
    <mergeCell ref="D60:N60"/>
    <mergeCell ref="D61:M61"/>
    <mergeCell ref="A65:A66"/>
    <mergeCell ref="A7:B7"/>
    <mergeCell ref="A57:B57"/>
    <mergeCell ref="C59:E59"/>
    <mergeCell ref="F59:H59"/>
    <mergeCell ref="M8:N8"/>
    <mergeCell ref="C58:E58"/>
    <mergeCell ref="F58:H58"/>
    <mergeCell ref="I58:L58"/>
    <mergeCell ref="M58:N58"/>
    <mergeCell ref="I8:L8"/>
    <mergeCell ref="C8:E8"/>
    <mergeCell ref="A58:B58"/>
    <mergeCell ref="A59:B59"/>
    <mergeCell ref="M59:N59"/>
    <mergeCell ref="I59:L59"/>
  </mergeCells>
  <phoneticPr fontId="19" type="noConversion"/>
  <dataValidations count="1">
    <dataValidation type="list" allowBlank="1" showInputMessage="1" showErrorMessage="1" sqref="C3:E3" xr:uid="{00000000-0002-0000-0200-000000000000}">
      <formula1>$Q$2:$Q$10</formula1>
    </dataValidation>
  </dataValidations>
  <pageMargins left="0.67" right="0.72" top="1" bottom="1" header="0.5" footer="0.5"/>
  <pageSetup paperSize="9" orientation="portrait" r:id="rId1"/>
  <headerFooter alignWithMargins="0">
    <oddHeader>&amp;L&amp;F&amp;R&amp;A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T110"/>
  <sheetViews>
    <sheetView workbookViewId="0">
      <selection activeCell="AC25" sqref="AC25"/>
    </sheetView>
  </sheetViews>
  <sheetFormatPr defaultColWidth="9.140625" defaultRowHeight="12.75" x14ac:dyDescent="0.2"/>
  <cols>
    <col min="1" max="1" width="7.85546875" style="2" customWidth="1"/>
    <col min="2" max="2" width="13.7109375" style="2" customWidth="1"/>
    <col min="3" max="3" width="7.85546875" style="2" customWidth="1"/>
    <col min="4" max="10" width="4.7109375" style="2" customWidth="1"/>
    <col min="11" max="13" width="4.28515625" style="2" customWidth="1"/>
    <col min="14" max="14" width="6.140625" style="2" customWidth="1"/>
    <col min="15" max="15" width="6.140625" style="2" bestFit="1" customWidth="1"/>
    <col min="16" max="16" width="12.28515625" style="2" hidden="1" customWidth="1"/>
    <col min="17" max="17" width="8.42578125" style="2" hidden="1" customWidth="1"/>
    <col min="18" max="18" width="2" style="2" hidden="1" customWidth="1"/>
    <col min="19" max="19" width="8.85546875" style="2" hidden="1" customWidth="1"/>
    <col min="20" max="20" width="14.140625" style="2" hidden="1" customWidth="1"/>
    <col min="21" max="21" width="0" style="2" hidden="1" customWidth="1"/>
    <col min="22" max="16384" width="9.140625" style="2"/>
  </cols>
  <sheetData>
    <row r="1" spans="1:20" ht="20.25" x14ac:dyDescent="0.3">
      <c r="A1" s="1" t="s">
        <v>0</v>
      </c>
      <c r="C1" s="3"/>
    </row>
    <row r="2" spans="1:20" ht="9" customHeight="1" thickBot="1" x14ac:dyDescent="0.25"/>
    <row r="3" spans="1:20" ht="18.75" thickBot="1" x14ac:dyDescent="0.3">
      <c r="B3" s="4" t="s">
        <v>52</v>
      </c>
      <c r="C3" s="137" t="str">
        <f>'Obeh 1'!C3:E3</f>
        <v>Höstvete</v>
      </c>
      <c r="D3" s="138"/>
      <c r="E3" s="139"/>
      <c r="L3" s="5" t="s">
        <v>1</v>
      </c>
      <c r="Q3" s="2" t="s">
        <v>16</v>
      </c>
    </row>
    <row r="4" spans="1:20" x14ac:dyDescent="0.2">
      <c r="Q4" s="2" t="s">
        <v>28</v>
      </c>
    </row>
    <row r="5" spans="1:20" x14ac:dyDescent="0.2">
      <c r="A5" s="94" t="s">
        <v>72</v>
      </c>
      <c r="B5" s="95"/>
    </row>
    <row r="6" spans="1:20" ht="18" x14ac:dyDescent="0.25">
      <c r="A6" s="142" t="str">
        <f>IF(ISBLANK('Obeh 1'!A6),"",'Obeh 1'!A6)</f>
        <v/>
      </c>
      <c r="B6" s="143"/>
    </row>
    <row r="7" spans="1:20" x14ac:dyDescent="0.2">
      <c r="A7" s="121" t="s">
        <v>2</v>
      </c>
      <c r="B7" s="121"/>
      <c r="C7" s="122" t="s">
        <v>3</v>
      </c>
      <c r="D7" s="123"/>
      <c r="E7" s="124"/>
      <c r="F7" s="111" t="s">
        <v>4</v>
      </c>
      <c r="G7" s="125"/>
      <c r="H7" s="112"/>
      <c r="I7" s="133" t="s">
        <v>5</v>
      </c>
      <c r="J7" s="133"/>
      <c r="K7" s="133"/>
      <c r="L7" s="111"/>
      <c r="M7" s="133" t="s">
        <v>6</v>
      </c>
      <c r="N7" s="133"/>
      <c r="Q7" s="2" t="s">
        <v>51</v>
      </c>
    </row>
    <row r="8" spans="1:20" ht="25.5" customHeight="1" x14ac:dyDescent="0.25">
      <c r="A8" s="146" t="str">
        <f>IF(ISBLANK('Obeh 1'!A8),"",'Obeh 1'!A8)</f>
        <v>HS20094</v>
      </c>
      <c r="B8" s="147"/>
      <c r="C8" s="152" t="str">
        <f>IF(ISBLANK('Obeh 1'!C8),"",'Obeh 1'!C8)</f>
        <v/>
      </c>
      <c r="D8" s="150"/>
      <c r="E8" s="151"/>
      <c r="F8" s="141">
        <v>41</v>
      </c>
      <c r="G8" s="116"/>
      <c r="H8" s="117"/>
      <c r="I8" s="148" t="s">
        <v>93</v>
      </c>
      <c r="J8" s="119"/>
      <c r="K8" s="119"/>
      <c r="L8" s="119"/>
      <c r="M8" s="140" t="s">
        <v>92</v>
      </c>
      <c r="N8" s="134"/>
      <c r="Q8" s="2" t="s">
        <v>53</v>
      </c>
    </row>
    <row r="9" spans="1:20" ht="25.5" customHeight="1" x14ac:dyDescent="0.2">
      <c r="D9" s="126" t="s">
        <v>7</v>
      </c>
      <c r="E9" s="126"/>
      <c r="F9" s="126"/>
      <c r="G9" s="126"/>
      <c r="H9" s="126"/>
      <c r="I9" s="126"/>
      <c r="J9" s="126"/>
      <c r="K9" s="126"/>
      <c r="L9" s="126"/>
      <c r="M9" s="126"/>
      <c r="N9" s="126"/>
      <c r="Q9" s="2" t="s">
        <v>54</v>
      </c>
    </row>
    <row r="10" spans="1:20" x14ac:dyDescent="0.2">
      <c r="B10" s="6" t="s">
        <v>8</v>
      </c>
      <c r="C10" s="7" t="s">
        <v>9</v>
      </c>
      <c r="D10" s="127" t="s">
        <v>10</v>
      </c>
      <c r="E10" s="128"/>
      <c r="F10" s="128"/>
      <c r="G10" s="128"/>
      <c r="H10" s="128"/>
      <c r="I10" s="128"/>
      <c r="J10" s="128"/>
      <c r="K10" s="128"/>
      <c r="L10" s="128"/>
      <c r="M10" s="128"/>
      <c r="O10" s="2" t="s">
        <v>11</v>
      </c>
      <c r="Q10" s="2" t="s">
        <v>37</v>
      </c>
    </row>
    <row r="11" spans="1:20" ht="13.5" thickBot="1" x14ac:dyDescent="0.25">
      <c r="A11" s="8"/>
      <c r="B11" s="8"/>
      <c r="C11" s="9" t="s">
        <v>12</v>
      </c>
      <c r="D11" s="10">
        <v>1</v>
      </c>
      <c r="E11" s="10">
        <v>2</v>
      </c>
      <c r="F11" s="10">
        <v>3</v>
      </c>
      <c r="G11" s="10">
        <v>4</v>
      </c>
      <c r="H11" s="10">
        <v>5</v>
      </c>
      <c r="I11" s="10">
        <v>6</v>
      </c>
      <c r="J11" s="10">
        <v>7</v>
      </c>
      <c r="K11" s="10">
        <v>8</v>
      </c>
      <c r="L11" s="10">
        <v>9</v>
      </c>
      <c r="M11" s="10">
        <v>10</v>
      </c>
      <c r="N11" s="11" t="s">
        <v>13</v>
      </c>
      <c r="O11" s="10" t="s">
        <v>14</v>
      </c>
    </row>
    <row r="12" spans="1:20" x14ac:dyDescent="0.2">
      <c r="A12" s="12" t="s">
        <v>15</v>
      </c>
      <c r="B12" s="13" t="str">
        <f>IF(OR($C$3="Höstvete",$C$3="Vårvete",$C$3="Rågvete"),T12,IF($C$3="Råg",T17,IF(OR($C$3="Vårkorn",$C$3="Höstkorn"),T22,T27)))</f>
        <v>Mjöldagg</v>
      </c>
      <c r="C12" s="14">
        <v>1</v>
      </c>
      <c r="D12" s="15">
        <v>0</v>
      </c>
      <c r="E12" s="15">
        <v>0</v>
      </c>
      <c r="F12" s="15">
        <v>0</v>
      </c>
      <c r="G12" s="15">
        <v>0</v>
      </c>
      <c r="H12" s="15">
        <v>0</v>
      </c>
      <c r="I12" s="15">
        <v>0</v>
      </c>
      <c r="J12" s="15">
        <v>0</v>
      </c>
      <c r="K12" s="15">
        <v>0</v>
      </c>
      <c r="L12" s="15">
        <v>0</v>
      </c>
      <c r="M12" s="15">
        <v>0</v>
      </c>
      <c r="N12" s="16">
        <f t="shared" ref="N12:N51" si="0">AVERAGE(D12:M12)</f>
        <v>0</v>
      </c>
      <c r="O12" s="28"/>
      <c r="Q12" s="2" t="s">
        <v>16</v>
      </c>
      <c r="R12" s="2">
        <v>1</v>
      </c>
      <c r="S12" s="17" t="s">
        <v>17</v>
      </c>
      <c r="T12" s="13" t="s">
        <v>18</v>
      </c>
    </row>
    <row r="13" spans="1:20" x14ac:dyDescent="0.2">
      <c r="A13" s="18" t="s">
        <v>19</v>
      </c>
      <c r="B13" s="17" t="str">
        <f>IF(OR($C$3="Höstvete",$C$3="Vårvete",$C$3="Rågvete"),S12,IF($C$3="Råg",S17,IF(OR($C$3="Vårkorn",$C$3="Höstkorn"),S22,S27)))</f>
        <v>ERYSGR</v>
      </c>
      <c r="C13" s="19">
        <v>2</v>
      </c>
      <c r="D13" s="20">
        <v>0</v>
      </c>
      <c r="E13" s="20">
        <v>0</v>
      </c>
      <c r="F13" s="20">
        <v>0</v>
      </c>
      <c r="G13" s="20">
        <v>0</v>
      </c>
      <c r="H13" s="20">
        <v>0</v>
      </c>
      <c r="I13" s="20">
        <v>0</v>
      </c>
      <c r="J13" s="20">
        <v>0</v>
      </c>
      <c r="K13" s="20">
        <v>0</v>
      </c>
      <c r="L13" s="20">
        <v>0</v>
      </c>
      <c r="M13" s="20">
        <v>0</v>
      </c>
      <c r="N13" s="21">
        <f t="shared" si="0"/>
        <v>0</v>
      </c>
      <c r="O13" s="29"/>
      <c r="Q13" s="2" t="s">
        <v>16</v>
      </c>
      <c r="R13" s="2">
        <v>2</v>
      </c>
      <c r="S13" s="17" t="s">
        <v>20</v>
      </c>
      <c r="T13" s="13" t="s">
        <v>21</v>
      </c>
    </row>
    <row r="14" spans="1:20" x14ac:dyDescent="0.2">
      <c r="A14" s="109">
        <f>'Obeh 1'!A14:A15</f>
        <v>0</v>
      </c>
      <c r="B14" s="17"/>
      <c r="C14" s="19">
        <v>3</v>
      </c>
      <c r="D14" s="20">
        <v>0</v>
      </c>
      <c r="E14" s="20">
        <v>0</v>
      </c>
      <c r="F14" s="20">
        <v>0</v>
      </c>
      <c r="G14" s="20">
        <v>0</v>
      </c>
      <c r="H14" s="20">
        <v>0</v>
      </c>
      <c r="I14" s="20">
        <v>0</v>
      </c>
      <c r="J14" s="20">
        <v>0</v>
      </c>
      <c r="K14" s="20">
        <v>0</v>
      </c>
      <c r="L14" s="20">
        <v>0</v>
      </c>
      <c r="M14" s="20">
        <v>0</v>
      </c>
      <c r="N14" s="21">
        <f t="shared" si="0"/>
        <v>0</v>
      </c>
      <c r="O14" s="29"/>
      <c r="Q14" s="2" t="s">
        <v>16</v>
      </c>
      <c r="R14" s="2">
        <v>3</v>
      </c>
      <c r="S14" s="17" t="s">
        <v>22</v>
      </c>
      <c r="T14" s="13" t="s">
        <v>23</v>
      </c>
    </row>
    <row r="15" spans="1:20" ht="13.5" thickBot="1" x14ac:dyDescent="0.25">
      <c r="A15" s="110"/>
      <c r="B15" s="22"/>
      <c r="C15" s="23">
        <v>4</v>
      </c>
      <c r="D15" s="24">
        <v>0</v>
      </c>
      <c r="E15" s="24">
        <v>0</v>
      </c>
      <c r="F15" s="24">
        <v>0</v>
      </c>
      <c r="G15" s="24">
        <v>0</v>
      </c>
      <c r="H15" s="24">
        <v>0</v>
      </c>
      <c r="I15" s="24">
        <v>0</v>
      </c>
      <c r="J15" s="24">
        <v>0</v>
      </c>
      <c r="K15" s="24">
        <v>0</v>
      </c>
      <c r="L15" s="24">
        <v>0</v>
      </c>
      <c r="M15" s="24">
        <v>0</v>
      </c>
      <c r="N15" s="25">
        <f t="shared" si="0"/>
        <v>0</v>
      </c>
      <c r="O15" s="31"/>
      <c r="Q15" s="2" t="s">
        <v>16</v>
      </c>
      <c r="R15" s="2">
        <v>4</v>
      </c>
      <c r="S15" s="2" t="s">
        <v>24</v>
      </c>
      <c r="T15" s="13" t="s">
        <v>25</v>
      </c>
    </row>
    <row r="16" spans="1:20" x14ac:dyDescent="0.2">
      <c r="B16" s="13" t="str">
        <f>IF(OR($C$3="Höstvete",$C$3="Vårvete",$C$3="Rågvete"),T13,IF($C$3="Råg",T18,IF(OR($C$3="Vårkorn",$C$3="Höstkorn"),T23,T28)))</f>
        <v>Brunrost</v>
      </c>
      <c r="C16" s="14">
        <v>1</v>
      </c>
      <c r="D16" s="15">
        <v>0</v>
      </c>
      <c r="E16" s="15">
        <v>0</v>
      </c>
      <c r="F16" s="15">
        <v>0</v>
      </c>
      <c r="G16" s="15">
        <v>0</v>
      </c>
      <c r="H16" s="15">
        <v>0</v>
      </c>
      <c r="I16" s="15">
        <v>0</v>
      </c>
      <c r="J16" s="15">
        <v>0</v>
      </c>
      <c r="K16" s="15">
        <v>0</v>
      </c>
      <c r="L16" s="15">
        <v>0</v>
      </c>
      <c r="M16" s="15">
        <v>0</v>
      </c>
      <c r="N16" s="16">
        <f t="shared" si="0"/>
        <v>0</v>
      </c>
      <c r="Q16" s="2" t="s">
        <v>16</v>
      </c>
      <c r="R16" s="2">
        <v>5</v>
      </c>
      <c r="S16" s="17" t="s">
        <v>26</v>
      </c>
      <c r="T16" s="13" t="s">
        <v>27</v>
      </c>
    </row>
    <row r="17" spans="1:20" x14ac:dyDescent="0.2">
      <c r="B17" s="17" t="str">
        <f>IF(OR($C$3="Höstvete",$C$3="Vårvete",$C$3="Rågvete"),S13,IF($C$3="Råg",S18,IF(OR($C$3="Vårkorn",$C$3="Höstkorn"),S23,S28)))</f>
        <v>PUCCRE</v>
      </c>
      <c r="C17" s="19">
        <v>2</v>
      </c>
      <c r="D17" s="20">
        <v>0</v>
      </c>
      <c r="E17" s="20">
        <v>0</v>
      </c>
      <c r="F17" s="20">
        <v>0</v>
      </c>
      <c r="G17" s="20">
        <v>0</v>
      </c>
      <c r="H17" s="20">
        <v>0</v>
      </c>
      <c r="I17" s="20">
        <v>0</v>
      </c>
      <c r="J17" s="20">
        <v>0</v>
      </c>
      <c r="K17" s="20">
        <v>0</v>
      </c>
      <c r="L17" s="20">
        <v>0</v>
      </c>
      <c r="M17" s="20">
        <v>0</v>
      </c>
      <c r="N17" s="21">
        <f t="shared" si="0"/>
        <v>0</v>
      </c>
      <c r="Q17" s="2" t="s">
        <v>28</v>
      </c>
      <c r="R17" s="2">
        <v>1</v>
      </c>
      <c r="S17" s="2" t="s">
        <v>17</v>
      </c>
      <c r="T17" s="6" t="s">
        <v>18</v>
      </c>
    </row>
    <row r="18" spans="1:20" x14ac:dyDescent="0.2">
      <c r="B18" s="17"/>
      <c r="C18" s="19">
        <v>3</v>
      </c>
      <c r="D18" s="20">
        <v>0</v>
      </c>
      <c r="E18" s="20">
        <v>0</v>
      </c>
      <c r="F18" s="20">
        <v>0</v>
      </c>
      <c r="G18" s="20">
        <v>0</v>
      </c>
      <c r="H18" s="20">
        <v>0</v>
      </c>
      <c r="I18" s="20">
        <v>0</v>
      </c>
      <c r="J18" s="20">
        <v>0</v>
      </c>
      <c r="K18" s="20">
        <v>0</v>
      </c>
      <c r="L18" s="20">
        <v>0</v>
      </c>
      <c r="M18" s="20">
        <v>0</v>
      </c>
      <c r="N18" s="21">
        <f t="shared" si="0"/>
        <v>0</v>
      </c>
      <c r="Q18" s="2" t="s">
        <v>28</v>
      </c>
      <c r="R18" s="2">
        <v>2</v>
      </c>
      <c r="S18" s="2" t="s">
        <v>20</v>
      </c>
      <c r="T18" s="6" t="s">
        <v>21</v>
      </c>
    </row>
    <row r="19" spans="1:20" ht="13.5" thickBot="1" x14ac:dyDescent="0.25">
      <c r="B19" s="26"/>
      <c r="C19" s="23">
        <v>4</v>
      </c>
      <c r="D19" s="24">
        <v>0</v>
      </c>
      <c r="E19" s="24">
        <v>0</v>
      </c>
      <c r="F19" s="24">
        <v>0</v>
      </c>
      <c r="G19" s="24">
        <v>0</v>
      </c>
      <c r="H19" s="24">
        <v>0</v>
      </c>
      <c r="I19" s="24">
        <v>0</v>
      </c>
      <c r="J19" s="24">
        <v>0</v>
      </c>
      <c r="K19" s="24">
        <v>0</v>
      </c>
      <c r="L19" s="24">
        <v>0</v>
      </c>
      <c r="M19" s="24">
        <v>0</v>
      </c>
      <c r="N19" s="25">
        <f t="shared" si="0"/>
        <v>0</v>
      </c>
      <c r="Q19" s="2" t="s">
        <v>28</v>
      </c>
      <c r="R19" s="2">
        <v>3</v>
      </c>
      <c r="S19" s="17" t="s">
        <v>29</v>
      </c>
      <c r="T19" s="13" t="s">
        <v>30</v>
      </c>
    </row>
    <row r="20" spans="1:20" x14ac:dyDescent="0.2">
      <c r="B20" s="13" t="str">
        <f>IF(OR($C$3="Höstvete",$C$3="Vårvete",$C$3="Rågvete"),T14,IF($C$3="Råg",T19,IF(OR($C$3="Vårkorn",$C$3="Höstkorn"),T24,T29)))</f>
        <v>Gulrost</v>
      </c>
      <c r="C20" s="19">
        <v>1</v>
      </c>
      <c r="D20" s="15">
        <v>0</v>
      </c>
      <c r="E20" s="15">
        <v>0</v>
      </c>
      <c r="F20" s="15">
        <v>0</v>
      </c>
      <c r="G20" s="15">
        <v>0</v>
      </c>
      <c r="H20" s="15">
        <v>0</v>
      </c>
      <c r="I20" s="15">
        <v>0</v>
      </c>
      <c r="J20" s="15">
        <v>0</v>
      </c>
      <c r="K20" s="15">
        <v>0</v>
      </c>
      <c r="L20" s="15">
        <v>0</v>
      </c>
      <c r="M20" s="15">
        <v>0</v>
      </c>
      <c r="N20" s="21">
        <f t="shared" si="0"/>
        <v>0</v>
      </c>
      <c r="Q20" s="2" t="s">
        <v>28</v>
      </c>
      <c r="R20" s="2">
        <v>4</v>
      </c>
      <c r="S20" s="17"/>
      <c r="T20" s="13" t="s">
        <v>78</v>
      </c>
    </row>
    <row r="21" spans="1:20" x14ac:dyDescent="0.2">
      <c r="B21" s="17" t="str">
        <f>IF(OR($C$3="Höstvete",$C$3="Vårvete",$C$3="Rågvete"),S14,IF($C$3="Råg",S19,IF(OR($C$3="Vårkorn",$C$3="Höstkorn"),S24,S29)))</f>
        <v>PUCCST</v>
      </c>
      <c r="C21" s="19">
        <v>2</v>
      </c>
      <c r="D21" s="20">
        <v>0</v>
      </c>
      <c r="E21" s="20">
        <v>0</v>
      </c>
      <c r="F21" s="20">
        <v>0</v>
      </c>
      <c r="G21" s="20">
        <v>0</v>
      </c>
      <c r="H21" s="20">
        <v>0</v>
      </c>
      <c r="I21" s="20">
        <v>0</v>
      </c>
      <c r="J21" s="20">
        <v>0</v>
      </c>
      <c r="K21" s="20">
        <v>0</v>
      </c>
      <c r="L21" s="20">
        <v>0</v>
      </c>
      <c r="M21" s="20">
        <v>0</v>
      </c>
      <c r="N21" s="21">
        <f t="shared" si="0"/>
        <v>0</v>
      </c>
      <c r="S21" s="2" t="s">
        <v>31</v>
      </c>
      <c r="T21" s="2" t="s">
        <v>31</v>
      </c>
    </row>
    <row r="22" spans="1:20" x14ac:dyDescent="0.2">
      <c r="B22" s="17"/>
      <c r="C22" s="19">
        <v>3</v>
      </c>
      <c r="D22" s="20">
        <v>0</v>
      </c>
      <c r="E22" s="20">
        <v>0</v>
      </c>
      <c r="F22" s="20">
        <v>0</v>
      </c>
      <c r="G22" s="20">
        <v>0</v>
      </c>
      <c r="H22" s="20">
        <v>0</v>
      </c>
      <c r="I22" s="20">
        <v>0</v>
      </c>
      <c r="J22" s="20">
        <v>0</v>
      </c>
      <c r="K22" s="20">
        <v>0</v>
      </c>
      <c r="L22" s="20">
        <v>0</v>
      </c>
      <c r="M22" s="20">
        <v>0</v>
      </c>
      <c r="N22" s="21">
        <f t="shared" si="0"/>
        <v>0</v>
      </c>
      <c r="Q22" s="2" t="s">
        <v>32</v>
      </c>
      <c r="R22" s="2">
        <v>1</v>
      </c>
      <c r="S22" s="17" t="s">
        <v>17</v>
      </c>
      <c r="T22" s="13" t="s">
        <v>18</v>
      </c>
    </row>
    <row r="23" spans="1:20" ht="13.5" thickBot="1" x14ac:dyDescent="0.25">
      <c r="B23" s="26"/>
      <c r="C23" s="23">
        <v>4</v>
      </c>
      <c r="D23" s="24">
        <v>0</v>
      </c>
      <c r="E23" s="24">
        <v>0</v>
      </c>
      <c r="F23" s="24">
        <v>0</v>
      </c>
      <c r="G23" s="24">
        <v>0</v>
      </c>
      <c r="H23" s="24">
        <v>0</v>
      </c>
      <c r="I23" s="24">
        <v>0</v>
      </c>
      <c r="J23" s="24">
        <v>0</v>
      </c>
      <c r="K23" s="24">
        <v>0</v>
      </c>
      <c r="L23" s="24">
        <v>0</v>
      </c>
      <c r="M23" s="24">
        <v>0</v>
      </c>
      <c r="N23" s="25">
        <f t="shared" si="0"/>
        <v>0</v>
      </c>
      <c r="O23" s="99"/>
      <c r="Q23" s="2" t="s">
        <v>32</v>
      </c>
      <c r="R23" s="2">
        <v>2</v>
      </c>
      <c r="S23" s="17" t="s">
        <v>33</v>
      </c>
      <c r="T23" s="13" t="s">
        <v>34</v>
      </c>
    </row>
    <row r="24" spans="1:20" x14ac:dyDescent="0.2">
      <c r="B24" s="13" t="str">
        <f>IF(OR($C$3="Höstvete",$C$3="Vårvete",$C$3="Rågvete"),T15,IF($C$3="Råg",T20,IF(OR($C$3="Vårkorn",$C$3="Höstkorn"),T25,T30)))</f>
        <v>Svartpricksjuka</v>
      </c>
      <c r="C24" s="19">
        <v>1</v>
      </c>
      <c r="D24" s="15">
        <v>0</v>
      </c>
      <c r="E24" s="15">
        <v>0</v>
      </c>
      <c r="F24" s="15">
        <v>0</v>
      </c>
      <c r="G24" s="15">
        <v>0</v>
      </c>
      <c r="H24" s="15">
        <v>0</v>
      </c>
      <c r="I24" s="15">
        <v>0</v>
      </c>
      <c r="J24" s="15">
        <v>0</v>
      </c>
      <c r="K24" s="15">
        <v>0</v>
      </c>
      <c r="L24" s="15">
        <v>0</v>
      </c>
      <c r="M24" s="15">
        <v>0</v>
      </c>
      <c r="N24" s="27">
        <f t="shared" si="0"/>
        <v>0</v>
      </c>
      <c r="O24" s="102"/>
      <c r="Q24" s="2" t="s">
        <v>32</v>
      </c>
      <c r="R24" s="2">
        <v>3</v>
      </c>
      <c r="S24" s="17" t="s">
        <v>29</v>
      </c>
      <c r="T24" s="13" t="s">
        <v>30</v>
      </c>
    </row>
    <row r="25" spans="1:20" x14ac:dyDescent="0.2">
      <c r="B25" s="17" t="str">
        <f>IF(OR($C$3="Höstvete",$C$3="Vårvete",$C$3="Rågvete"),S15,IF($C$3="Råg",S20,IF(OR($C$3="Vårkorn",$C$3="Höstkorn"),S25,S30)))</f>
        <v>SEPTTR</v>
      </c>
      <c r="C25" s="19">
        <v>2</v>
      </c>
      <c r="D25" s="20">
        <v>0</v>
      </c>
      <c r="E25" s="20">
        <v>0</v>
      </c>
      <c r="F25" s="20">
        <v>0</v>
      </c>
      <c r="G25" s="20">
        <v>0</v>
      </c>
      <c r="H25" s="20">
        <v>0</v>
      </c>
      <c r="I25" s="20">
        <v>0</v>
      </c>
      <c r="J25" s="20">
        <v>0</v>
      </c>
      <c r="K25" s="20">
        <v>0</v>
      </c>
      <c r="L25" s="20">
        <v>0</v>
      </c>
      <c r="M25" s="20">
        <v>0</v>
      </c>
      <c r="N25" s="27">
        <f t="shared" si="0"/>
        <v>0</v>
      </c>
      <c r="O25" s="102"/>
      <c r="Q25" s="2" t="s">
        <v>32</v>
      </c>
      <c r="R25" s="2">
        <v>4</v>
      </c>
      <c r="S25" s="17" t="s">
        <v>35</v>
      </c>
      <c r="T25" s="13" t="s">
        <v>36</v>
      </c>
    </row>
    <row r="26" spans="1:20" x14ac:dyDescent="0.2">
      <c r="B26" s="17"/>
      <c r="C26" s="19">
        <v>3</v>
      </c>
      <c r="D26" s="20">
        <v>0</v>
      </c>
      <c r="E26" s="20">
        <v>0</v>
      </c>
      <c r="F26" s="20">
        <v>0</v>
      </c>
      <c r="G26" s="20">
        <v>0</v>
      </c>
      <c r="H26" s="20">
        <v>0</v>
      </c>
      <c r="I26" s="20">
        <v>0</v>
      </c>
      <c r="J26" s="20">
        <v>0</v>
      </c>
      <c r="K26" s="20">
        <v>0</v>
      </c>
      <c r="L26" s="20">
        <v>0</v>
      </c>
      <c r="M26" s="20">
        <v>0</v>
      </c>
      <c r="N26" s="27">
        <f t="shared" si="0"/>
        <v>0</v>
      </c>
      <c r="O26" s="102"/>
      <c r="Q26" s="92" t="s">
        <v>32</v>
      </c>
      <c r="R26" s="2">
        <v>5</v>
      </c>
      <c r="S26" s="92" t="s">
        <v>77</v>
      </c>
      <c r="T26" s="92" t="s">
        <v>76</v>
      </c>
    </row>
    <row r="27" spans="1:20" ht="13.5" thickBot="1" x14ac:dyDescent="0.25">
      <c r="B27" s="26"/>
      <c r="C27" s="23">
        <v>4</v>
      </c>
      <c r="D27" s="24">
        <v>0</v>
      </c>
      <c r="E27" s="24">
        <v>0</v>
      </c>
      <c r="F27" s="24">
        <v>0</v>
      </c>
      <c r="G27" s="24">
        <v>0</v>
      </c>
      <c r="H27" s="24">
        <v>0</v>
      </c>
      <c r="I27" s="24">
        <v>0</v>
      </c>
      <c r="J27" s="24">
        <v>0</v>
      </c>
      <c r="K27" s="24">
        <v>0</v>
      </c>
      <c r="L27" s="24">
        <v>0</v>
      </c>
      <c r="M27" s="24">
        <v>0</v>
      </c>
      <c r="N27" s="30">
        <f t="shared" si="0"/>
        <v>0</v>
      </c>
      <c r="O27" s="102"/>
      <c r="Q27" s="2" t="s">
        <v>37</v>
      </c>
      <c r="R27" s="2">
        <v>1</v>
      </c>
      <c r="S27" s="17" t="s">
        <v>17</v>
      </c>
      <c r="T27" s="13" t="s">
        <v>18</v>
      </c>
    </row>
    <row r="28" spans="1:20" x14ac:dyDescent="0.2">
      <c r="B28" s="13" t="str">
        <f>IF(OR($C$3="Höstvete",$C$3="Vårvete",$C$3="Rågvete"),T16,IF($C$3="Råg",T21,IF(OR($C$3="Vårkorn",$C$3="Höstkorn"),T26,T31)))</f>
        <v>DTR</v>
      </c>
      <c r="C28" s="19">
        <v>1</v>
      </c>
      <c r="D28" s="15">
        <v>0</v>
      </c>
      <c r="E28" s="15">
        <v>0</v>
      </c>
      <c r="F28" s="15">
        <v>0</v>
      </c>
      <c r="G28" s="15">
        <v>0</v>
      </c>
      <c r="H28" s="15">
        <v>0</v>
      </c>
      <c r="I28" s="15">
        <v>0</v>
      </c>
      <c r="J28" s="15">
        <v>0</v>
      </c>
      <c r="K28" s="15">
        <v>0</v>
      </c>
      <c r="L28" s="15">
        <v>0</v>
      </c>
      <c r="M28" s="15">
        <v>0</v>
      </c>
      <c r="N28" s="21">
        <f t="shared" si="0"/>
        <v>0</v>
      </c>
      <c r="Q28" s="2" t="s">
        <v>37</v>
      </c>
      <c r="R28" s="2">
        <v>2</v>
      </c>
      <c r="S28" s="17" t="s">
        <v>38</v>
      </c>
      <c r="T28" s="13" t="s">
        <v>39</v>
      </c>
    </row>
    <row r="29" spans="1:20" x14ac:dyDescent="0.2">
      <c r="B29" s="17" t="str">
        <f>IF(OR($C$3="Höstvete",$C$3="Vårvete",$C$3="Rågvete"),S16,IF($C$3="Råg",S21,IF(OR($C$3="Vårkorn",$C$3="Höstkorn"),S26,S31)))</f>
        <v>PYRNTR</v>
      </c>
      <c r="C29" s="19">
        <v>2</v>
      </c>
      <c r="D29" s="20">
        <v>0</v>
      </c>
      <c r="E29" s="20">
        <v>0</v>
      </c>
      <c r="F29" s="20">
        <v>0</v>
      </c>
      <c r="G29" s="20">
        <v>0</v>
      </c>
      <c r="H29" s="20">
        <v>0</v>
      </c>
      <c r="I29" s="20">
        <v>0</v>
      </c>
      <c r="J29" s="20">
        <v>0</v>
      </c>
      <c r="K29" s="20">
        <v>0</v>
      </c>
      <c r="L29" s="20">
        <v>0</v>
      </c>
      <c r="M29" s="20">
        <v>0</v>
      </c>
      <c r="N29" s="21">
        <f t="shared" si="0"/>
        <v>0</v>
      </c>
      <c r="Q29" s="2" t="s">
        <v>37</v>
      </c>
      <c r="R29" s="2">
        <v>3</v>
      </c>
      <c r="S29" s="17" t="s">
        <v>40</v>
      </c>
      <c r="T29" s="13" t="s">
        <v>36</v>
      </c>
    </row>
    <row r="30" spans="1:20" x14ac:dyDescent="0.2">
      <c r="B30" s="17"/>
      <c r="C30" s="19">
        <v>3</v>
      </c>
      <c r="D30" s="20">
        <v>0</v>
      </c>
      <c r="E30" s="20">
        <v>0</v>
      </c>
      <c r="F30" s="20">
        <v>0</v>
      </c>
      <c r="G30" s="20">
        <v>0</v>
      </c>
      <c r="H30" s="20">
        <v>0</v>
      </c>
      <c r="I30" s="20">
        <v>0</v>
      </c>
      <c r="J30" s="20">
        <v>0</v>
      </c>
      <c r="K30" s="20">
        <v>0</v>
      </c>
      <c r="L30" s="20">
        <v>0</v>
      </c>
      <c r="M30" s="20">
        <v>0</v>
      </c>
      <c r="N30" s="21">
        <f t="shared" si="0"/>
        <v>0</v>
      </c>
      <c r="Q30" s="2" t="s">
        <v>37</v>
      </c>
      <c r="R30" s="2">
        <v>4</v>
      </c>
      <c r="S30" s="17" t="s">
        <v>41</v>
      </c>
      <c r="T30" s="13" t="s">
        <v>42</v>
      </c>
    </row>
    <row r="31" spans="1:20" ht="13.5" thickBot="1" x14ac:dyDescent="0.25">
      <c r="A31" s="32"/>
      <c r="B31" s="33"/>
      <c r="C31" s="34">
        <v>4</v>
      </c>
      <c r="D31" s="24">
        <v>0</v>
      </c>
      <c r="E31" s="24">
        <v>0</v>
      </c>
      <c r="F31" s="24">
        <v>0</v>
      </c>
      <c r="G31" s="24">
        <v>0</v>
      </c>
      <c r="H31" s="24">
        <v>0</v>
      </c>
      <c r="I31" s="24">
        <v>0</v>
      </c>
      <c r="J31" s="24">
        <v>0</v>
      </c>
      <c r="K31" s="24">
        <v>0</v>
      </c>
      <c r="L31" s="24">
        <v>0</v>
      </c>
      <c r="M31" s="24">
        <v>0</v>
      </c>
      <c r="N31" s="36">
        <f t="shared" si="0"/>
        <v>0</v>
      </c>
      <c r="O31" s="11"/>
      <c r="S31" s="2" t="s">
        <v>31</v>
      </c>
      <c r="T31" s="2" t="s">
        <v>31</v>
      </c>
    </row>
    <row r="32" spans="1:20" ht="13.5" thickTop="1" x14ac:dyDescent="0.2">
      <c r="A32" s="12" t="s">
        <v>43</v>
      </c>
      <c r="B32" s="13" t="str">
        <f>B12</f>
        <v>Mjöldagg</v>
      </c>
      <c r="C32" s="14">
        <v>1</v>
      </c>
      <c r="D32" s="15">
        <v>0</v>
      </c>
      <c r="E32" s="15">
        <v>0</v>
      </c>
      <c r="F32" s="15">
        <v>0</v>
      </c>
      <c r="G32" s="15">
        <v>0</v>
      </c>
      <c r="H32" s="15">
        <v>0</v>
      </c>
      <c r="I32" s="15">
        <v>0</v>
      </c>
      <c r="J32" s="15">
        <v>0</v>
      </c>
      <c r="K32" s="15">
        <v>0</v>
      </c>
      <c r="L32" s="15">
        <v>0</v>
      </c>
      <c r="M32" s="15">
        <v>0</v>
      </c>
      <c r="N32" s="16">
        <f t="shared" si="0"/>
        <v>0</v>
      </c>
      <c r="O32" s="28"/>
    </row>
    <row r="33" spans="1:19" x14ac:dyDescent="0.2">
      <c r="A33" s="18" t="s">
        <v>19</v>
      </c>
      <c r="B33" s="17" t="str">
        <f>B13</f>
        <v>ERYSGR</v>
      </c>
      <c r="C33" s="19">
        <v>2</v>
      </c>
      <c r="D33" s="20">
        <v>0</v>
      </c>
      <c r="E33" s="20">
        <v>0</v>
      </c>
      <c r="F33" s="20">
        <v>0</v>
      </c>
      <c r="G33" s="20">
        <v>0</v>
      </c>
      <c r="H33" s="20">
        <v>0</v>
      </c>
      <c r="I33" s="20">
        <v>0</v>
      </c>
      <c r="J33" s="20">
        <v>0</v>
      </c>
      <c r="K33" s="20">
        <v>0</v>
      </c>
      <c r="L33" s="20">
        <v>0</v>
      </c>
      <c r="M33" s="20">
        <v>0</v>
      </c>
      <c r="N33" s="21">
        <f t="shared" si="0"/>
        <v>0</v>
      </c>
      <c r="O33" s="29"/>
    </row>
    <row r="34" spans="1:19" ht="12.75" customHeight="1" x14ac:dyDescent="0.2">
      <c r="A34" s="109">
        <f>'Obeh 1'!A34:A35</f>
        <v>0</v>
      </c>
      <c r="B34" s="17"/>
      <c r="C34" s="19">
        <v>3</v>
      </c>
      <c r="D34" s="20">
        <v>0</v>
      </c>
      <c r="E34" s="20">
        <v>0</v>
      </c>
      <c r="F34" s="20">
        <v>0</v>
      </c>
      <c r="G34" s="20">
        <v>0</v>
      </c>
      <c r="H34" s="20">
        <v>0</v>
      </c>
      <c r="I34" s="20">
        <v>0</v>
      </c>
      <c r="J34" s="20">
        <v>0</v>
      </c>
      <c r="K34" s="20">
        <v>0</v>
      </c>
      <c r="L34" s="20">
        <v>0</v>
      </c>
      <c r="M34" s="20">
        <v>0</v>
      </c>
      <c r="N34" s="21">
        <f t="shared" si="0"/>
        <v>0</v>
      </c>
      <c r="O34" s="29"/>
    </row>
    <row r="35" spans="1:19" ht="13.5" customHeight="1" thickBot="1" x14ac:dyDescent="0.25">
      <c r="A35" s="110"/>
      <c r="B35" s="22"/>
      <c r="C35" s="23">
        <v>4</v>
      </c>
      <c r="D35" s="24">
        <v>0</v>
      </c>
      <c r="E35" s="24">
        <v>0</v>
      </c>
      <c r="F35" s="24">
        <v>0</v>
      </c>
      <c r="G35" s="24">
        <v>0</v>
      </c>
      <c r="H35" s="24">
        <v>0</v>
      </c>
      <c r="I35" s="24">
        <v>0</v>
      </c>
      <c r="J35" s="24">
        <v>0</v>
      </c>
      <c r="K35" s="24">
        <v>0</v>
      </c>
      <c r="L35" s="24">
        <v>0</v>
      </c>
      <c r="M35" s="24">
        <v>0</v>
      </c>
      <c r="N35" s="25">
        <f t="shared" si="0"/>
        <v>0</v>
      </c>
      <c r="O35" s="31"/>
    </row>
    <row r="36" spans="1:19" x14ac:dyDescent="0.2">
      <c r="B36" s="13" t="str">
        <f>B16</f>
        <v>Brunrost</v>
      </c>
      <c r="C36" s="14">
        <v>1</v>
      </c>
      <c r="D36" s="15">
        <v>0</v>
      </c>
      <c r="E36" s="15">
        <v>0</v>
      </c>
      <c r="F36" s="15">
        <v>0</v>
      </c>
      <c r="G36" s="15">
        <v>0</v>
      </c>
      <c r="H36" s="15">
        <v>0</v>
      </c>
      <c r="I36" s="15">
        <v>0</v>
      </c>
      <c r="J36" s="15">
        <v>0</v>
      </c>
      <c r="K36" s="15">
        <v>0</v>
      </c>
      <c r="L36" s="15">
        <v>0</v>
      </c>
      <c r="M36" s="15">
        <v>0</v>
      </c>
      <c r="N36" s="16">
        <f t="shared" si="0"/>
        <v>0</v>
      </c>
    </row>
    <row r="37" spans="1:19" x14ac:dyDescent="0.2">
      <c r="B37" s="17" t="str">
        <f>B17</f>
        <v>PUCCRE</v>
      </c>
      <c r="C37" s="19">
        <v>2</v>
      </c>
      <c r="D37" s="20">
        <v>0</v>
      </c>
      <c r="E37" s="20">
        <v>0</v>
      </c>
      <c r="F37" s="20">
        <v>0</v>
      </c>
      <c r="G37" s="20">
        <v>0</v>
      </c>
      <c r="H37" s="20">
        <v>0</v>
      </c>
      <c r="I37" s="20">
        <v>0</v>
      </c>
      <c r="J37" s="20">
        <v>0</v>
      </c>
      <c r="K37" s="20">
        <v>0</v>
      </c>
      <c r="L37" s="20">
        <v>0</v>
      </c>
      <c r="M37" s="20">
        <v>0</v>
      </c>
      <c r="N37" s="21">
        <f t="shared" si="0"/>
        <v>0</v>
      </c>
    </row>
    <row r="38" spans="1:19" x14ac:dyDescent="0.2">
      <c r="B38" s="17"/>
      <c r="C38" s="19">
        <v>3</v>
      </c>
      <c r="D38" s="20">
        <v>0</v>
      </c>
      <c r="E38" s="20">
        <v>0</v>
      </c>
      <c r="F38" s="20">
        <v>0</v>
      </c>
      <c r="G38" s="20">
        <v>0</v>
      </c>
      <c r="H38" s="20">
        <v>0</v>
      </c>
      <c r="I38" s="20">
        <v>0</v>
      </c>
      <c r="J38" s="20">
        <v>0</v>
      </c>
      <c r="K38" s="20">
        <v>0</v>
      </c>
      <c r="L38" s="20">
        <v>0</v>
      </c>
      <c r="M38" s="20">
        <v>0</v>
      </c>
      <c r="N38" s="21">
        <f t="shared" si="0"/>
        <v>0</v>
      </c>
    </row>
    <row r="39" spans="1:19" ht="13.5" thickBot="1" x14ac:dyDescent="0.25">
      <c r="B39" s="26"/>
      <c r="C39" s="23">
        <v>4</v>
      </c>
      <c r="D39" s="24">
        <v>0</v>
      </c>
      <c r="E39" s="24">
        <v>0</v>
      </c>
      <c r="F39" s="24">
        <v>0</v>
      </c>
      <c r="G39" s="24">
        <v>0</v>
      </c>
      <c r="H39" s="24">
        <v>0</v>
      </c>
      <c r="I39" s="24">
        <v>0</v>
      </c>
      <c r="J39" s="24">
        <v>0</v>
      </c>
      <c r="K39" s="24">
        <v>0</v>
      </c>
      <c r="L39" s="24">
        <v>0</v>
      </c>
      <c r="M39" s="24">
        <v>0</v>
      </c>
      <c r="N39" s="25">
        <f t="shared" si="0"/>
        <v>0</v>
      </c>
    </row>
    <row r="40" spans="1:19" x14ac:dyDescent="0.2">
      <c r="B40" s="13" t="str">
        <f>B20</f>
        <v>Gulrost</v>
      </c>
      <c r="C40" s="19">
        <v>1</v>
      </c>
      <c r="D40" s="15">
        <v>0</v>
      </c>
      <c r="E40" s="15">
        <v>0</v>
      </c>
      <c r="F40" s="15">
        <v>0</v>
      </c>
      <c r="G40" s="15">
        <v>0</v>
      </c>
      <c r="H40" s="15">
        <v>0</v>
      </c>
      <c r="I40" s="15">
        <v>0</v>
      </c>
      <c r="J40" s="15">
        <v>0</v>
      </c>
      <c r="K40" s="15">
        <v>0</v>
      </c>
      <c r="L40" s="15">
        <v>0</v>
      </c>
      <c r="M40" s="15">
        <v>0</v>
      </c>
      <c r="N40" s="21">
        <f t="shared" si="0"/>
        <v>0</v>
      </c>
    </row>
    <row r="41" spans="1:19" x14ac:dyDescent="0.2">
      <c r="B41" s="17" t="str">
        <f>B21</f>
        <v>PUCCST</v>
      </c>
      <c r="C41" s="19">
        <v>2</v>
      </c>
      <c r="D41" s="20">
        <v>0</v>
      </c>
      <c r="E41" s="20">
        <v>0</v>
      </c>
      <c r="F41" s="20">
        <v>0</v>
      </c>
      <c r="G41" s="20">
        <v>0</v>
      </c>
      <c r="H41" s="20">
        <v>0</v>
      </c>
      <c r="I41" s="20">
        <v>0</v>
      </c>
      <c r="J41" s="20">
        <v>0</v>
      </c>
      <c r="K41" s="20">
        <v>0</v>
      </c>
      <c r="L41" s="20">
        <v>0</v>
      </c>
      <c r="M41" s="20">
        <v>0</v>
      </c>
      <c r="N41" s="21">
        <f t="shared" si="0"/>
        <v>0</v>
      </c>
      <c r="R41" s="13"/>
    </row>
    <row r="42" spans="1:19" x14ac:dyDescent="0.2">
      <c r="B42" s="17"/>
      <c r="C42" s="19">
        <v>3</v>
      </c>
      <c r="D42" s="20">
        <v>0</v>
      </c>
      <c r="E42" s="20">
        <v>0</v>
      </c>
      <c r="F42" s="20">
        <v>0</v>
      </c>
      <c r="G42" s="20">
        <v>0</v>
      </c>
      <c r="H42" s="20">
        <v>0</v>
      </c>
      <c r="I42" s="20">
        <v>0</v>
      </c>
      <c r="J42" s="20">
        <v>0</v>
      </c>
      <c r="K42" s="20">
        <v>0</v>
      </c>
      <c r="L42" s="20">
        <v>0</v>
      </c>
      <c r="M42" s="20">
        <v>0</v>
      </c>
      <c r="N42" s="21">
        <f t="shared" si="0"/>
        <v>0</v>
      </c>
      <c r="R42" s="13"/>
      <c r="S42" s="13"/>
    </row>
    <row r="43" spans="1:19" ht="13.5" thickBot="1" x14ac:dyDescent="0.25">
      <c r="B43" s="26"/>
      <c r="C43" s="23">
        <v>4</v>
      </c>
      <c r="D43" s="24">
        <v>0</v>
      </c>
      <c r="E43" s="24">
        <v>0</v>
      </c>
      <c r="F43" s="24">
        <v>0</v>
      </c>
      <c r="G43" s="24">
        <v>0</v>
      </c>
      <c r="H43" s="24">
        <v>0</v>
      </c>
      <c r="I43" s="24">
        <v>0</v>
      </c>
      <c r="J43" s="24">
        <v>0</v>
      </c>
      <c r="K43" s="24">
        <v>0</v>
      </c>
      <c r="L43" s="24">
        <v>0</v>
      </c>
      <c r="M43" s="24">
        <v>0</v>
      </c>
      <c r="N43" s="25">
        <f t="shared" si="0"/>
        <v>0</v>
      </c>
      <c r="O43" s="93"/>
      <c r="R43" s="13"/>
      <c r="S43" s="13"/>
    </row>
    <row r="44" spans="1:19" x14ac:dyDescent="0.2">
      <c r="B44" s="13" t="str">
        <f>B24</f>
        <v>Svartpricksjuka</v>
      </c>
      <c r="C44" s="19">
        <v>1</v>
      </c>
      <c r="D44" s="15">
        <v>0</v>
      </c>
      <c r="E44" s="15">
        <v>0</v>
      </c>
      <c r="F44" s="15">
        <v>0</v>
      </c>
      <c r="G44" s="15">
        <v>0</v>
      </c>
      <c r="H44" s="15">
        <v>0</v>
      </c>
      <c r="I44" s="15">
        <v>0</v>
      </c>
      <c r="J44" s="15">
        <v>0</v>
      </c>
      <c r="K44" s="15">
        <v>0</v>
      </c>
      <c r="L44" s="15">
        <v>0</v>
      </c>
      <c r="M44" s="15">
        <v>0</v>
      </c>
      <c r="N44" s="27">
        <f t="shared" si="0"/>
        <v>0</v>
      </c>
      <c r="O44" s="107"/>
      <c r="R44" s="13"/>
      <c r="S44" s="13"/>
    </row>
    <row r="45" spans="1:19" x14ac:dyDescent="0.2">
      <c r="B45" s="17" t="str">
        <f>B25</f>
        <v>SEPTTR</v>
      </c>
      <c r="C45" s="19">
        <v>2</v>
      </c>
      <c r="D45" s="20">
        <v>0</v>
      </c>
      <c r="E45" s="20">
        <v>0</v>
      </c>
      <c r="F45" s="20">
        <v>0</v>
      </c>
      <c r="G45" s="20">
        <v>0</v>
      </c>
      <c r="H45" s="20">
        <v>0</v>
      </c>
      <c r="I45" s="20">
        <v>0</v>
      </c>
      <c r="J45" s="20">
        <v>0</v>
      </c>
      <c r="K45" s="20">
        <v>0</v>
      </c>
      <c r="L45" s="20">
        <v>0</v>
      </c>
      <c r="M45" s="20">
        <v>0</v>
      </c>
      <c r="N45" s="27">
        <f t="shared" si="0"/>
        <v>0</v>
      </c>
      <c r="O45" s="107"/>
      <c r="R45" s="13"/>
      <c r="S45" s="13"/>
    </row>
    <row r="46" spans="1:19" x14ac:dyDescent="0.2">
      <c r="B46" s="17"/>
      <c r="C46" s="19">
        <v>3</v>
      </c>
      <c r="D46" s="20">
        <v>0</v>
      </c>
      <c r="E46" s="20">
        <v>0</v>
      </c>
      <c r="F46" s="20">
        <v>0</v>
      </c>
      <c r="G46" s="20">
        <v>0</v>
      </c>
      <c r="H46" s="20">
        <v>0</v>
      </c>
      <c r="I46" s="20">
        <v>0</v>
      </c>
      <c r="J46" s="20">
        <v>0</v>
      </c>
      <c r="K46" s="20">
        <v>0</v>
      </c>
      <c r="L46" s="20">
        <v>0</v>
      </c>
      <c r="M46" s="20">
        <v>0</v>
      </c>
      <c r="N46" s="27">
        <f t="shared" si="0"/>
        <v>0</v>
      </c>
      <c r="O46" s="107"/>
      <c r="R46" s="13"/>
      <c r="S46" s="13"/>
    </row>
    <row r="47" spans="1:19" ht="13.5" thickBot="1" x14ac:dyDescent="0.25">
      <c r="B47" s="26"/>
      <c r="C47" s="23">
        <v>4</v>
      </c>
      <c r="D47" s="24">
        <v>0</v>
      </c>
      <c r="E47" s="24">
        <v>0</v>
      </c>
      <c r="F47" s="24">
        <v>0</v>
      </c>
      <c r="G47" s="24">
        <v>0</v>
      </c>
      <c r="H47" s="24">
        <v>0</v>
      </c>
      <c r="I47" s="24">
        <v>0</v>
      </c>
      <c r="J47" s="24">
        <v>0</v>
      </c>
      <c r="K47" s="24">
        <v>0</v>
      </c>
      <c r="L47" s="24">
        <v>0</v>
      </c>
      <c r="M47" s="24">
        <v>0</v>
      </c>
      <c r="N47" s="30">
        <f t="shared" si="0"/>
        <v>0</v>
      </c>
      <c r="O47" s="107"/>
      <c r="R47" s="13"/>
      <c r="S47" s="13"/>
    </row>
    <row r="48" spans="1:19" x14ac:dyDescent="0.2">
      <c r="B48" s="13" t="str">
        <f>B28</f>
        <v>DTR</v>
      </c>
      <c r="C48" s="19">
        <v>1</v>
      </c>
      <c r="D48" s="15">
        <v>0</v>
      </c>
      <c r="E48" s="15">
        <v>0</v>
      </c>
      <c r="F48" s="15">
        <v>0</v>
      </c>
      <c r="G48" s="15">
        <v>0</v>
      </c>
      <c r="H48" s="15">
        <v>0</v>
      </c>
      <c r="I48" s="15">
        <v>0</v>
      </c>
      <c r="J48" s="15">
        <v>0</v>
      </c>
      <c r="K48" s="15">
        <v>0</v>
      </c>
      <c r="L48" s="15">
        <v>0</v>
      </c>
      <c r="M48" s="15">
        <v>0</v>
      </c>
      <c r="N48" s="21">
        <f t="shared" si="0"/>
        <v>0</v>
      </c>
      <c r="O48" s="93"/>
    </row>
    <row r="49" spans="1:15" x14ac:dyDescent="0.2">
      <c r="B49" s="17" t="str">
        <f>B29</f>
        <v>PYRNTR</v>
      </c>
      <c r="C49" s="19">
        <v>2</v>
      </c>
      <c r="D49" s="20">
        <v>0</v>
      </c>
      <c r="E49" s="20">
        <v>0</v>
      </c>
      <c r="F49" s="20">
        <v>0</v>
      </c>
      <c r="G49" s="20">
        <v>0</v>
      </c>
      <c r="H49" s="20">
        <v>0</v>
      </c>
      <c r="I49" s="20">
        <v>0</v>
      </c>
      <c r="J49" s="20">
        <v>0</v>
      </c>
      <c r="K49" s="20">
        <v>0</v>
      </c>
      <c r="L49" s="20">
        <v>0</v>
      </c>
      <c r="M49" s="20">
        <v>0</v>
      </c>
      <c r="N49" s="21">
        <f t="shared" si="0"/>
        <v>0</v>
      </c>
    </row>
    <row r="50" spans="1:15" x14ac:dyDescent="0.2">
      <c r="B50" s="17"/>
      <c r="C50" s="19">
        <v>3</v>
      </c>
      <c r="D50" s="20">
        <v>0</v>
      </c>
      <c r="E50" s="20">
        <v>0</v>
      </c>
      <c r="F50" s="20">
        <v>0</v>
      </c>
      <c r="G50" s="20">
        <v>0</v>
      </c>
      <c r="H50" s="20">
        <v>0</v>
      </c>
      <c r="I50" s="20">
        <v>0</v>
      </c>
      <c r="J50" s="20">
        <v>0</v>
      </c>
      <c r="K50" s="20">
        <v>0</v>
      </c>
      <c r="L50" s="20">
        <v>0</v>
      </c>
      <c r="M50" s="20">
        <v>0</v>
      </c>
      <c r="N50" s="21">
        <f t="shared" si="0"/>
        <v>0</v>
      </c>
    </row>
    <row r="51" spans="1:15" ht="13.5" thickBot="1" x14ac:dyDescent="0.25">
      <c r="A51" s="32"/>
      <c r="B51" s="33"/>
      <c r="C51" s="34">
        <v>4</v>
      </c>
      <c r="D51" s="24">
        <v>0</v>
      </c>
      <c r="E51" s="24">
        <v>0</v>
      </c>
      <c r="F51" s="24">
        <v>0</v>
      </c>
      <c r="G51" s="24">
        <v>0</v>
      </c>
      <c r="H51" s="24">
        <v>0</v>
      </c>
      <c r="I51" s="24">
        <v>0</v>
      </c>
      <c r="J51" s="24">
        <v>0</v>
      </c>
      <c r="K51" s="24">
        <v>0</v>
      </c>
      <c r="L51" s="24">
        <v>0</v>
      </c>
      <c r="M51" s="24">
        <v>0</v>
      </c>
      <c r="N51" s="36">
        <f t="shared" si="0"/>
        <v>0</v>
      </c>
    </row>
    <row r="52" spans="1:15" ht="13.5" thickTop="1" x14ac:dyDescent="0.2">
      <c r="A52" s="99"/>
      <c r="B52" s="100"/>
      <c r="C52" s="101"/>
      <c r="D52" s="102"/>
      <c r="E52" s="102"/>
      <c r="F52" s="102"/>
      <c r="G52" s="102"/>
      <c r="H52" s="102"/>
      <c r="I52" s="102"/>
      <c r="J52" s="102"/>
      <c r="K52" s="102"/>
      <c r="L52" s="102"/>
      <c r="M52" s="102"/>
      <c r="N52" s="103"/>
    </row>
    <row r="53" spans="1:15" ht="1.5" customHeight="1" x14ac:dyDescent="0.2">
      <c r="A53" s="99"/>
      <c r="B53" s="100"/>
      <c r="C53" s="101"/>
      <c r="D53" s="102"/>
      <c r="E53" s="102"/>
      <c r="F53" s="102"/>
      <c r="G53" s="102"/>
      <c r="H53" s="102"/>
      <c r="I53" s="102"/>
      <c r="J53" s="102"/>
      <c r="K53" s="102"/>
      <c r="L53" s="102"/>
      <c r="M53" s="102"/>
      <c r="N53" s="103"/>
    </row>
    <row r="54" spans="1:15" ht="0.75" hidden="1" customHeight="1" x14ac:dyDescent="0.2">
      <c r="A54" s="37"/>
      <c r="B54" s="37"/>
      <c r="C54" s="37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</row>
    <row r="55" spans="1:15" ht="13.5" customHeight="1" x14ac:dyDescent="0.25">
      <c r="L55" s="5" t="s">
        <v>44</v>
      </c>
    </row>
    <row r="56" spans="1:15" ht="13.5" customHeight="1" x14ac:dyDescent="0.25">
      <c r="A56" s="94" t="s">
        <v>72</v>
      </c>
      <c r="B56" s="95"/>
      <c r="L56" s="5"/>
    </row>
    <row r="57" spans="1:15" ht="18" x14ac:dyDescent="0.25">
      <c r="A57" s="143" t="str">
        <f>IF(ISBLANK(A6),"",A6)</f>
        <v/>
      </c>
      <c r="B57" s="143"/>
    </row>
    <row r="58" spans="1:15" x14ac:dyDescent="0.2">
      <c r="A58" s="121" t="s">
        <v>2</v>
      </c>
      <c r="B58" s="121"/>
      <c r="C58" s="122" t="s">
        <v>3</v>
      </c>
      <c r="D58" s="123"/>
      <c r="E58" s="124"/>
      <c r="F58" s="111" t="s">
        <v>4</v>
      </c>
      <c r="G58" s="125"/>
      <c r="H58" s="112"/>
      <c r="I58" s="133" t="s">
        <v>5</v>
      </c>
      <c r="J58" s="133"/>
      <c r="K58" s="133"/>
      <c r="L58" s="111"/>
      <c r="M58" s="133" t="s">
        <v>6</v>
      </c>
      <c r="N58" s="133"/>
    </row>
    <row r="59" spans="1:15" ht="18" x14ac:dyDescent="0.25">
      <c r="A59" s="143" t="str">
        <f>IF(ISBLANK(A8),"",A8)</f>
        <v>HS20094</v>
      </c>
      <c r="B59" s="143"/>
      <c r="C59" s="149" t="str">
        <f>IF(ISBLANK(C8),"",C8)</f>
        <v/>
      </c>
      <c r="D59" s="150"/>
      <c r="E59" s="151"/>
      <c r="F59" s="149">
        <f>IF(ISBLANK(F8),"",F8)</f>
        <v>41</v>
      </c>
      <c r="G59" s="150"/>
      <c r="H59" s="151"/>
      <c r="I59" s="144" t="str">
        <f>IF(ISBLANK(I8),"",I8)</f>
        <v>2020-05-20</v>
      </c>
      <c r="J59" s="145"/>
      <c r="K59" s="145"/>
      <c r="L59" s="145"/>
      <c r="M59" s="155" t="str">
        <f>IF(ISBLANK(M8),"",M8)</f>
        <v>HH</v>
      </c>
      <c r="N59" s="155"/>
    </row>
    <row r="60" spans="1:15" ht="12.6" customHeight="1" x14ac:dyDescent="0.2">
      <c r="D60" s="126" t="s">
        <v>7</v>
      </c>
      <c r="E60" s="126"/>
      <c r="F60" s="126"/>
      <c r="G60" s="126"/>
      <c r="H60" s="126"/>
      <c r="I60" s="126"/>
      <c r="J60" s="126"/>
      <c r="K60" s="126"/>
      <c r="L60" s="126"/>
      <c r="M60" s="126"/>
      <c r="N60" s="126"/>
    </row>
    <row r="61" spans="1:15" ht="12.6" customHeight="1" x14ac:dyDescent="0.2">
      <c r="B61" s="6" t="s">
        <v>8</v>
      </c>
      <c r="C61" s="7" t="s">
        <v>9</v>
      </c>
      <c r="D61" s="127" t="s">
        <v>10</v>
      </c>
      <c r="E61" s="128"/>
      <c r="F61" s="128"/>
      <c r="G61" s="128"/>
      <c r="H61" s="128"/>
      <c r="I61" s="128"/>
      <c r="J61" s="128"/>
      <c r="K61" s="128"/>
      <c r="L61" s="128"/>
      <c r="M61" s="128"/>
      <c r="O61" s="2" t="s">
        <v>11</v>
      </c>
    </row>
    <row r="62" spans="1:15" ht="12.6" customHeight="1" thickBot="1" x14ac:dyDescent="0.25">
      <c r="A62" s="8"/>
      <c r="B62" s="8"/>
      <c r="C62" s="9" t="s">
        <v>12</v>
      </c>
      <c r="D62" s="10">
        <v>1</v>
      </c>
      <c r="E62" s="10">
        <v>2</v>
      </c>
      <c r="F62" s="10">
        <v>3</v>
      </c>
      <c r="G62" s="10">
        <v>4</v>
      </c>
      <c r="H62" s="10">
        <v>5</v>
      </c>
      <c r="I62" s="10">
        <v>6</v>
      </c>
      <c r="J62" s="10">
        <v>7</v>
      </c>
      <c r="K62" s="10">
        <v>8</v>
      </c>
      <c r="L62" s="10">
        <v>9</v>
      </c>
      <c r="M62" s="10">
        <v>10</v>
      </c>
      <c r="N62" s="11" t="s">
        <v>13</v>
      </c>
      <c r="O62" s="10" t="s">
        <v>14</v>
      </c>
    </row>
    <row r="63" spans="1:15" ht="12.6" customHeight="1" x14ac:dyDescent="0.2">
      <c r="A63" s="12" t="s">
        <v>45</v>
      </c>
      <c r="B63" s="13" t="str">
        <f>B12</f>
        <v>Mjöldagg</v>
      </c>
      <c r="C63" s="14">
        <v>1</v>
      </c>
      <c r="D63" s="15">
        <v>0</v>
      </c>
      <c r="E63" s="15">
        <v>0</v>
      </c>
      <c r="F63" s="15">
        <v>0</v>
      </c>
      <c r="G63" s="15">
        <v>0</v>
      </c>
      <c r="H63" s="15">
        <v>0</v>
      </c>
      <c r="I63" s="15">
        <v>0</v>
      </c>
      <c r="J63" s="15">
        <v>0</v>
      </c>
      <c r="K63" s="15">
        <v>0</v>
      </c>
      <c r="L63" s="15">
        <v>0</v>
      </c>
      <c r="M63" s="15">
        <v>0</v>
      </c>
      <c r="N63" s="16">
        <f t="shared" ref="N63:N102" si="1">AVERAGE(D63:M63)</f>
        <v>0</v>
      </c>
      <c r="O63" s="28"/>
    </row>
    <row r="64" spans="1:15" ht="12.6" customHeight="1" x14ac:dyDescent="0.2">
      <c r="A64" s="18" t="s">
        <v>19</v>
      </c>
      <c r="B64" s="17" t="str">
        <f>B13</f>
        <v>ERYSGR</v>
      </c>
      <c r="C64" s="19">
        <v>2</v>
      </c>
      <c r="D64" s="20">
        <v>0</v>
      </c>
      <c r="E64" s="20">
        <v>0</v>
      </c>
      <c r="F64" s="20">
        <v>0</v>
      </c>
      <c r="G64" s="20">
        <v>0</v>
      </c>
      <c r="H64" s="20">
        <v>0</v>
      </c>
      <c r="I64" s="20">
        <v>0</v>
      </c>
      <c r="J64" s="20">
        <v>0</v>
      </c>
      <c r="K64" s="20">
        <v>0</v>
      </c>
      <c r="L64" s="20">
        <v>0</v>
      </c>
      <c r="M64" s="20">
        <v>0</v>
      </c>
      <c r="N64" s="21">
        <f t="shared" si="1"/>
        <v>0</v>
      </c>
      <c r="O64" s="29"/>
    </row>
    <row r="65" spans="1:15" ht="12.6" customHeight="1" x14ac:dyDescent="0.2">
      <c r="A65" s="153">
        <f>'Obeh 1'!A65:A66</f>
        <v>0</v>
      </c>
      <c r="B65" s="17"/>
      <c r="C65" s="19">
        <v>3</v>
      </c>
      <c r="D65" s="20">
        <v>0</v>
      </c>
      <c r="E65" s="20">
        <v>0</v>
      </c>
      <c r="F65" s="20">
        <v>0</v>
      </c>
      <c r="G65" s="20">
        <v>0</v>
      </c>
      <c r="H65" s="20">
        <v>0</v>
      </c>
      <c r="I65" s="20">
        <v>0</v>
      </c>
      <c r="J65" s="20">
        <v>0</v>
      </c>
      <c r="K65" s="20">
        <v>0</v>
      </c>
      <c r="L65" s="20">
        <v>0</v>
      </c>
      <c r="M65" s="20">
        <v>0</v>
      </c>
      <c r="N65" s="21">
        <f t="shared" si="1"/>
        <v>0</v>
      </c>
      <c r="O65" s="29"/>
    </row>
    <row r="66" spans="1:15" ht="12.6" customHeight="1" thickBot="1" x14ac:dyDescent="0.25">
      <c r="A66" s="154"/>
      <c r="B66" s="22"/>
      <c r="C66" s="23">
        <v>4</v>
      </c>
      <c r="D66" s="24">
        <v>0</v>
      </c>
      <c r="E66" s="24">
        <v>0.1</v>
      </c>
      <c r="F66" s="24">
        <v>0</v>
      </c>
      <c r="G66" s="24">
        <v>0</v>
      </c>
      <c r="H66" s="24">
        <v>0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5">
        <f t="shared" si="1"/>
        <v>0.01</v>
      </c>
      <c r="O66" s="31"/>
    </row>
    <row r="67" spans="1:15" ht="12.6" customHeight="1" x14ac:dyDescent="0.2">
      <c r="B67" s="13" t="str">
        <f>B16</f>
        <v>Brunrost</v>
      </c>
      <c r="C67" s="14">
        <v>1</v>
      </c>
      <c r="D67" s="15">
        <v>0</v>
      </c>
      <c r="E67" s="15">
        <v>0</v>
      </c>
      <c r="F67" s="15">
        <v>0</v>
      </c>
      <c r="G67" s="15">
        <v>0</v>
      </c>
      <c r="H67" s="15">
        <v>0</v>
      </c>
      <c r="I67" s="15">
        <v>0</v>
      </c>
      <c r="J67" s="15">
        <v>0</v>
      </c>
      <c r="K67" s="15">
        <v>0</v>
      </c>
      <c r="L67" s="15">
        <v>0</v>
      </c>
      <c r="M67" s="15">
        <v>0</v>
      </c>
      <c r="N67" s="16">
        <f t="shared" si="1"/>
        <v>0</v>
      </c>
    </row>
    <row r="68" spans="1:15" ht="12.6" customHeight="1" x14ac:dyDescent="0.2">
      <c r="B68" s="17" t="str">
        <f>B17</f>
        <v>PUCCRE</v>
      </c>
      <c r="C68" s="19">
        <v>2</v>
      </c>
      <c r="D68" s="20">
        <v>0</v>
      </c>
      <c r="E68" s="20">
        <v>0</v>
      </c>
      <c r="F68" s="20">
        <v>0</v>
      </c>
      <c r="G68" s="20">
        <v>0</v>
      </c>
      <c r="H68" s="20">
        <v>0</v>
      </c>
      <c r="I68" s="20">
        <v>0</v>
      </c>
      <c r="J68" s="20">
        <v>0</v>
      </c>
      <c r="K68" s="20">
        <v>0</v>
      </c>
      <c r="L68" s="20">
        <v>0</v>
      </c>
      <c r="M68" s="20">
        <v>0</v>
      </c>
      <c r="N68" s="21">
        <f t="shared" si="1"/>
        <v>0</v>
      </c>
    </row>
    <row r="69" spans="1:15" ht="12.6" customHeight="1" x14ac:dyDescent="0.2">
      <c r="B69" s="17"/>
      <c r="C69" s="19">
        <v>3</v>
      </c>
      <c r="D69" s="20">
        <v>0</v>
      </c>
      <c r="E69" s="20">
        <v>0</v>
      </c>
      <c r="F69" s="20">
        <v>0</v>
      </c>
      <c r="G69" s="20">
        <v>0</v>
      </c>
      <c r="H69" s="20">
        <v>0</v>
      </c>
      <c r="I69" s="20">
        <v>0</v>
      </c>
      <c r="J69" s="20">
        <v>0</v>
      </c>
      <c r="K69" s="20">
        <v>0</v>
      </c>
      <c r="L69" s="20">
        <v>0</v>
      </c>
      <c r="M69" s="20">
        <v>0</v>
      </c>
      <c r="N69" s="21">
        <f t="shared" si="1"/>
        <v>0</v>
      </c>
    </row>
    <row r="70" spans="1:15" ht="12.6" customHeight="1" thickBot="1" x14ac:dyDescent="0.25">
      <c r="B70" s="26"/>
      <c r="C70" s="23">
        <v>4</v>
      </c>
      <c r="D70" s="24">
        <v>0</v>
      </c>
      <c r="E70" s="24">
        <v>0</v>
      </c>
      <c r="F70" s="24">
        <v>0</v>
      </c>
      <c r="G70" s="24">
        <v>0</v>
      </c>
      <c r="H70" s="24">
        <v>0</v>
      </c>
      <c r="I70" s="24">
        <v>0</v>
      </c>
      <c r="J70" s="24">
        <v>0</v>
      </c>
      <c r="K70" s="24">
        <v>0</v>
      </c>
      <c r="L70" s="24">
        <v>0</v>
      </c>
      <c r="M70" s="24">
        <v>0</v>
      </c>
      <c r="N70" s="25">
        <f t="shared" si="1"/>
        <v>0</v>
      </c>
    </row>
    <row r="71" spans="1:15" ht="12.6" customHeight="1" x14ac:dyDescent="0.2">
      <c r="B71" s="13" t="str">
        <f>B20</f>
        <v>Gulrost</v>
      </c>
      <c r="C71" s="19">
        <v>1</v>
      </c>
      <c r="D71" s="15">
        <v>0</v>
      </c>
      <c r="E71" s="15">
        <v>0</v>
      </c>
      <c r="F71" s="15">
        <v>0</v>
      </c>
      <c r="G71" s="15">
        <v>0</v>
      </c>
      <c r="H71" s="15">
        <v>0</v>
      </c>
      <c r="I71" s="15">
        <v>0</v>
      </c>
      <c r="J71" s="15">
        <v>0</v>
      </c>
      <c r="K71" s="15">
        <v>0</v>
      </c>
      <c r="L71" s="15">
        <v>0</v>
      </c>
      <c r="M71" s="15">
        <v>0</v>
      </c>
      <c r="N71" s="21">
        <f t="shared" si="1"/>
        <v>0</v>
      </c>
    </row>
    <row r="72" spans="1:15" ht="12.6" customHeight="1" x14ac:dyDescent="0.2">
      <c r="B72" s="17" t="str">
        <f>B21</f>
        <v>PUCCST</v>
      </c>
      <c r="C72" s="19">
        <v>2</v>
      </c>
      <c r="D72" s="20">
        <v>0</v>
      </c>
      <c r="E72" s="20">
        <v>0</v>
      </c>
      <c r="F72" s="20">
        <v>0</v>
      </c>
      <c r="G72" s="20">
        <v>0</v>
      </c>
      <c r="H72" s="20">
        <v>0</v>
      </c>
      <c r="I72" s="20">
        <v>0</v>
      </c>
      <c r="J72" s="20">
        <v>0</v>
      </c>
      <c r="K72" s="20">
        <v>0</v>
      </c>
      <c r="L72" s="20">
        <v>0</v>
      </c>
      <c r="M72" s="20">
        <v>0</v>
      </c>
      <c r="N72" s="21">
        <f t="shared" si="1"/>
        <v>0</v>
      </c>
    </row>
    <row r="73" spans="1:15" ht="12.6" customHeight="1" x14ac:dyDescent="0.2">
      <c r="B73" s="17"/>
      <c r="C73" s="19">
        <v>3</v>
      </c>
      <c r="D73" s="20">
        <v>0</v>
      </c>
      <c r="E73" s="20">
        <v>0</v>
      </c>
      <c r="F73" s="20">
        <v>0</v>
      </c>
      <c r="G73" s="20">
        <v>0</v>
      </c>
      <c r="H73" s="20">
        <v>0</v>
      </c>
      <c r="I73" s="20">
        <v>0</v>
      </c>
      <c r="J73" s="20">
        <v>0</v>
      </c>
      <c r="K73" s="20">
        <v>0</v>
      </c>
      <c r="L73" s="20">
        <v>0</v>
      </c>
      <c r="M73" s="20">
        <v>0</v>
      </c>
      <c r="N73" s="21">
        <f t="shared" si="1"/>
        <v>0</v>
      </c>
    </row>
    <row r="74" spans="1:15" ht="12.6" customHeight="1" thickBot="1" x14ac:dyDescent="0.25">
      <c r="B74" s="26"/>
      <c r="C74" s="23">
        <v>4</v>
      </c>
      <c r="D74" s="24">
        <v>0</v>
      </c>
      <c r="E74" s="24">
        <v>0</v>
      </c>
      <c r="F74" s="24">
        <v>0</v>
      </c>
      <c r="G74" s="24">
        <v>0</v>
      </c>
      <c r="H74" s="24">
        <v>0</v>
      </c>
      <c r="I74" s="24">
        <v>0</v>
      </c>
      <c r="J74" s="24">
        <v>0</v>
      </c>
      <c r="K74" s="24">
        <v>0</v>
      </c>
      <c r="L74" s="24">
        <v>0</v>
      </c>
      <c r="M74" s="24">
        <v>0</v>
      </c>
      <c r="N74" s="25">
        <f t="shared" si="1"/>
        <v>0</v>
      </c>
      <c r="O74" s="93"/>
    </row>
    <row r="75" spans="1:15" ht="12.6" customHeight="1" x14ac:dyDescent="0.2">
      <c r="B75" s="13" t="str">
        <f>B24</f>
        <v>Svartpricksjuka</v>
      </c>
      <c r="C75" s="19">
        <v>1</v>
      </c>
      <c r="D75" s="15">
        <v>0</v>
      </c>
      <c r="E75" s="15">
        <v>0</v>
      </c>
      <c r="F75" s="15">
        <v>0</v>
      </c>
      <c r="G75" s="15">
        <v>0</v>
      </c>
      <c r="H75" s="15">
        <v>0</v>
      </c>
      <c r="I75" s="15">
        <v>0</v>
      </c>
      <c r="J75" s="15">
        <v>0</v>
      </c>
      <c r="K75" s="15">
        <v>0</v>
      </c>
      <c r="L75" s="15">
        <v>0</v>
      </c>
      <c r="M75" s="15">
        <v>0</v>
      </c>
      <c r="N75" s="27">
        <f t="shared" si="1"/>
        <v>0</v>
      </c>
      <c r="O75" s="107"/>
    </row>
    <row r="76" spans="1:15" ht="12.6" customHeight="1" x14ac:dyDescent="0.2">
      <c r="B76" s="17" t="str">
        <f>B25</f>
        <v>SEPTTR</v>
      </c>
      <c r="C76" s="19">
        <v>2</v>
      </c>
      <c r="D76" s="20">
        <v>0</v>
      </c>
      <c r="E76" s="20">
        <v>0</v>
      </c>
      <c r="F76" s="20">
        <v>0</v>
      </c>
      <c r="G76" s="20">
        <v>0</v>
      </c>
      <c r="H76" s="20">
        <v>0</v>
      </c>
      <c r="I76" s="20">
        <v>0</v>
      </c>
      <c r="J76" s="20">
        <v>0</v>
      </c>
      <c r="K76" s="20">
        <v>0</v>
      </c>
      <c r="L76" s="20">
        <v>0</v>
      </c>
      <c r="M76" s="20">
        <v>0</v>
      </c>
      <c r="N76" s="27">
        <f t="shared" si="1"/>
        <v>0</v>
      </c>
      <c r="O76" s="107"/>
    </row>
    <row r="77" spans="1:15" ht="12.6" customHeight="1" x14ac:dyDescent="0.2">
      <c r="B77" s="17"/>
      <c r="C77" s="19">
        <v>3</v>
      </c>
      <c r="D77" s="20">
        <v>0</v>
      </c>
      <c r="E77" s="20">
        <v>0</v>
      </c>
      <c r="F77" s="20">
        <v>0</v>
      </c>
      <c r="G77" s="20">
        <v>0</v>
      </c>
      <c r="H77" s="20">
        <v>0</v>
      </c>
      <c r="I77" s="20">
        <v>0</v>
      </c>
      <c r="J77" s="20">
        <v>0</v>
      </c>
      <c r="K77" s="20">
        <v>0</v>
      </c>
      <c r="L77" s="20">
        <v>0</v>
      </c>
      <c r="M77" s="20">
        <v>0</v>
      </c>
      <c r="N77" s="27">
        <f t="shared" si="1"/>
        <v>0</v>
      </c>
      <c r="O77" s="107"/>
    </row>
    <row r="78" spans="1:15" ht="12.6" customHeight="1" thickBot="1" x14ac:dyDescent="0.25">
      <c r="B78" s="26"/>
      <c r="C78" s="23">
        <v>4</v>
      </c>
      <c r="D78" s="24">
        <v>0</v>
      </c>
      <c r="E78" s="24">
        <v>0</v>
      </c>
      <c r="F78" s="24">
        <v>0</v>
      </c>
      <c r="G78" s="24">
        <v>0</v>
      </c>
      <c r="H78" s="24">
        <v>0</v>
      </c>
      <c r="I78" s="24">
        <v>0</v>
      </c>
      <c r="J78" s="24">
        <v>0</v>
      </c>
      <c r="K78" s="24">
        <v>0</v>
      </c>
      <c r="L78" s="24">
        <v>0</v>
      </c>
      <c r="M78" s="24">
        <v>0</v>
      </c>
      <c r="N78" s="30">
        <f t="shared" si="1"/>
        <v>0</v>
      </c>
      <c r="O78" s="107"/>
    </row>
    <row r="79" spans="1:15" ht="12.6" customHeight="1" x14ac:dyDescent="0.2">
      <c r="B79" s="13" t="str">
        <f>B28</f>
        <v>DTR</v>
      </c>
      <c r="C79" s="19">
        <v>1</v>
      </c>
      <c r="D79" s="15">
        <v>0</v>
      </c>
      <c r="E79" s="15">
        <v>0</v>
      </c>
      <c r="F79" s="15">
        <v>0</v>
      </c>
      <c r="G79" s="15">
        <v>0</v>
      </c>
      <c r="H79" s="15">
        <v>0</v>
      </c>
      <c r="I79" s="15">
        <v>0</v>
      </c>
      <c r="J79" s="15">
        <v>0</v>
      </c>
      <c r="K79" s="15">
        <v>0</v>
      </c>
      <c r="L79" s="15">
        <v>0</v>
      </c>
      <c r="M79" s="15">
        <v>0</v>
      </c>
      <c r="N79" s="21">
        <f t="shared" si="1"/>
        <v>0</v>
      </c>
      <c r="O79" s="93"/>
    </row>
    <row r="80" spans="1:15" ht="12.6" customHeight="1" x14ac:dyDescent="0.2">
      <c r="B80" s="17" t="str">
        <f>B29</f>
        <v>PYRNTR</v>
      </c>
      <c r="C80" s="19">
        <v>2</v>
      </c>
      <c r="D80" s="20">
        <v>0</v>
      </c>
      <c r="E80" s="20">
        <v>0</v>
      </c>
      <c r="F80" s="20">
        <v>0</v>
      </c>
      <c r="G80" s="20">
        <v>0</v>
      </c>
      <c r="H80" s="20">
        <v>0</v>
      </c>
      <c r="I80" s="20">
        <v>0</v>
      </c>
      <c r="J80" s="20">
        <v>0</v>
      </c>
      <c r="K80" s="20">
        <v>0</v>
      </c>
      <c r="L80" s="20">
        <v>0</v>
      </c>
      <c r="M80" s="20">
        <v>0</v>
      </c>
      <c r="N80" s="21">
        <f t="shared" si="1"/>
        <v>0</v>
      </c>
      <c r="O80" s="93"/>
    </row>
    <row r="81" spans="1:15" ht="12.6" customHeight="1" x14ac:dyDescent="0.2">
      <c r="B81" s="17"/>
      <c r="C81" s="19">
        <v>3</v>
      </c>
      <c r="D81" s="20">
        <v>0</v>
      </c>
      <c r="E81" s="20">
        <v>0</v>
      </c>
      <c r="F81" s="20">
        <v>0</v>
      </c>
      <c r="G81" s="20">
        <v>0</v>
      </c>
      <c r="H81" s="20">
        <v>0</v>
      </c>
      <c r="I81" s="20">
        <v>0</v>
      </c>
      <c r="J81" s="20">
        <v>0</v>
      </c>
      <c r="K81" s="20">
        <v>0</v>
      </c>
      <c r="L81" s="20">
        <v>0</v>
      </c>
      <c r="M81" s="20">
        <v>0</v>
      </c>
      <c r="N81" s="21">
        <f t="shared" si="1"/>
        <v>0</v>
      </c>
    </row>
    <row r="82" spans="1:15" ht="12.6" customHeight="1" thickBot="1" x14ac:dyDescent="0.25">
      <c r="A82" s="32"/>
      <c r="B82" s="33"/>
      <c r="C82" s="34">
        <v>4</v>
      </c>
      <c r="D82" s="24">
        <v>0</v>
      </c>
      <c r="E82" s="24">
        <v>0</v>
      </c>
      <c r="F82" s="24">
        <v>0</v>
      </c>
      <c r="G82" s="24">
        <v>0</v>
      </c>
      <c r="H82" s="24">
        <v>0</v>
      </c>
      <c r="I82" s="24">
        <v>0</v>
      </c>
      <c r="J82" s="24">
        <v>0</v>
      </c>
      <c r="K82" s="24">
        <v>0</v>
      </c>
      <c r="L82" s="24">
        <v>0</v>
      </c>
      <c r="M82" s="24">
        <v>0</v>
      </c>
      <c r="N82" s="36">
        <f t="shared" si="1"/>
        <v>0</v>
      </c>
      <c r="O82" s="11"/>
    </row>
    <row r="83" spans="1:15" ht="12.6" customHeight="1" thickTop="1" x14ac:dyDescent="0.2">
      <c r="A83" s="12" t="s">
        <v>46</v>
      </c>
      <c r="B83" s="13" t="str">
        <f>B63</f>
        <v>Mjöldagg</v>
      </c>
      <c r="C83" s="14">
        <v>1</v>
      </c>
      <c r="D83" s="15">
        <v>0</v>
      </c>
      <c r="E83" s="15">
        <v>0</v>
      </c>
      <c r="F83" s="15">
        <v>0</v>
      </c>
      <c r="G83" s="15">
        <v>0</v>
      </c>
      <c r="H83" s="15">
        <v>0</v>
      </c>
      <c r="I83" s="15">
        <v>0</v>
      </c>
      <c r="J83" s="15">
        <v>0</v>
      </c>
      <c r="K83" s="15">
        <v>0</v>
      </c>
      <c r="L83" s="15">
        <v>0</v>
      </c>
      <c r="M83" s="15">
        <v>0</v>
      </c>
      <c r="N83" s="16">
        <f t="shared" si="1"/>
        <v>0</v>
      </c>
      <c r="O83" s="28"/>
    </row>
    <row r="84" spans="1:15" ht="12.6" customHeight="1" x14ac:dyDescent="0.2">
      <c r="A84" s="18" t="s">
        <v>19</v>
      </c>
      <c r="B84" s="17" t="str">
        <f>B64</f>
        <v>ERYSGR</v>
      </c>
      <c r="C84" s="19">
        <v>2</v>
      </c>
      <c r="D84" s="20">
        <v>0</v>
      </c>
      <c r="E84" s="20">
        <v>0</v>
      </c>
      <c r="F84" s="20">
        <v>0</v>
      </c>
      <c r="G84" s="20">
        <v>0</v>
      </c>
      <c r="H84" s="20">
        <v>0</v>
      </c>
      <c r="I84" s="20">
        <v>0</v>
      </c>
      <c r="J84" s="20">
        <v>0</v>
      </c>
      <c r="K84" s="20">
        <v>0</v>
      </c>
      <c r="L84" s="20">
        <v>0</v>
      </c>
      <c r="M84" s="20">
        <v>0</v>
      </c>
      <c r="N84" s="21">
        <f t="shared" si="1"/>
        <v>0</v>
      </c>
      <c r="O84" s="29"/>
    </row>
    <row r="85" spans="1:15" ht="12.6" customHeight="1" x14ac:dyDescent="0.2">
      <c r="A85" s="109">
        <f>'Obeh 1'!A85:A86</f>
        <v>0</v>
      </c>
      <c r="B85" s="17"/>
      <c r="C85" s="19">
        <v>3</v>
      </c>
      <c r="D85" s="20">
        <v>0</v>
      </c>
      <c r="E85" s="20">
        <v>0</v>
      </c>
      <c r="F85" s="20">
        <v>0</v>
      </c>
      <c r="G85" s="20">
        <v>0</v>
      </c>
      <c r="H85" s="20">
        <v>0</v>
      </c>
      <c r="I85" s="20">
        <v>0</v>
      </c>
      <c r="J85" s="20">
        <v>0</v>
      </c>
      <c r="K85" s="20">
        <v>0</v>
      </c>
      <c r="L85" s="20">
        <v>0</v>
      </c>
      <c r="M85" s="20">
        <v>0</v>
      </c>
      <c r="N85" s="21">
        <f t="shared" si="1"/>
        <v>0</v>
      </c>
      <c r="O85" s="29"/>
    </row>
    <row r="86" spans="1:15" ht="12.6" customHeight="1" thickBot="1" x14ac:dyDescent="0.25">
      <c r="A86" s="110"/>
      <c r="B86" s="22"/>
      <c r="C86" s="23">
        <v>4</v>
      </c>
      <c r="D86" s="24">
        <v>0</v>
      </c>
      <c r="E86" s="24">
        <v>0</v>
      </c>
      <c r="F86" s="24">
        <v>0</v>
      </c>
      <c r="G86" s="24">
        <v>0</v>
      </c>
      <c r="H86" s="24">
        <v>0</v>
      </c>
      <c r="I86" s="24">
        <v>0</v>
      </c>
      <c r="J86" s="24">
        <v>0</v>
      </c>
      <c r="K86" s="24">
        <v>0</v>
      </c>
      <c r="L86" s="24">
        <v>0</v>
      </c>
      <c r="M86" s="24">
        <v>0</v>
      </c>
      <c r="N86" s="25">
        <f t="shared" si="1"/>
        <v>0</v>
      </c>
      <c r="O86" s="31"/>
    </row>
    <row r="87" spans="1:15" ht="12.6" customHeight="1" x14ac:dyDescent="0.2">
      <c r="B87" s="13" t="str">
        <f>B67</f>
        <v>Brunrost</v>
      </c>
      <c r="C87" s="14">
        <v>1</v>
      </c>
      <c r="D87" s="15">
        <v>0</v>
      </c>
      <c r="E87" s="15">
        <v>0</v>
      </c>
      <c r="F87" s="15">
        <v>0</v>
      </c>
      <c r="G87" s="15">
        <v>0</v>
      </c>
      <c r="H87" s="15">
        <v>0</v>
      </c>
      <c r="I87" s="15">
        <v>0</v>
      </c>
      <c r="J87" s="15">
        <v>0</v>
      </c>
      <c r="K87" s="15">
        <v>0</v>
      </c>
      <c r="L87" s="15">
        <v>0</v>
      </c>
      <c r="M87" s="15">
        <v>0</v>
      </c>
      <c r="N87" s="16">
        <f t="shared" si="1"/>
        <v>0</v>
      </c>
    </row>
    <row r="88" spans="1:15" ht="12.6" customHeight="1" x14ac:dyDescent="0.2">
      <c r="B88" s="17" t="str">
        <f>B68</f>
        <v>PUCCRE</v>
      </c>
      <c r="C88" s="19">
        <v>2</v>
      </c>
      <c r="D88" s="20">
        <v>0</v>
      </c>
      <c r="E88" s="20">
        <v>0</v>
      </c>
      <c r="F88" s="20">
        <v>0</v>
      </c>
      <c r="G88" s="20">
        <v>0</v>
      </c>
      <c r="H88" s="20">
        <v>0</v>
      </c>
      <c r="I88" s="20">
        <v>0</v>
      </c>
      <c r="J88" s="20">
        <v>0</v>
      </c>
      <c r="K88" s="20">
        <v>0</v>
      </c>
      <c r="L88" s="20">
        <v>0</v>
      </c>
      <c r="M88" s="20">
        <v>0</v>
      </c>
      <c r="N88" s="21">
        <f t="shared" si="1"/>
        <v>0</v>
      </c>
    </row>
    <row r="89" spans="1:15" ht="12.6" customHeight="1" x14ac:dyDescent="0.2">
      <c r="B89" s="17"/>
      <c r="C89" s="19">
        <v>3</v>
      </c>
      <c r="D89" s="20">
        <v>0</v>
      </c>
      <c r="E89" s="20">
        <v>0</v>
      </c>
      <c r="F89" s="20">
        <v>0</v>
      </c>
      <c r="G89" s="20">
        <v>0</v>
      </c>
      <c r="H89" s="20">
        <v>0</v>
      </c>
      <c r="I89" s="20">
        <v>0</v>
      </c>
      <c r="J89" s="20">
        <v>0</v>
      </c>
      <c r="K89" s="20">
        <v>0</v>
      </c>
      <c r="L89" s="20">
        <v>0</v>
      </c>
      <c r="M89" s="20">
        <v>0</v>
      </c>
      <c r="N89" s="21">
        <f t="shared" si="1"/>
        <v>0</v>
      </c>
    </row>
    <row r="90" spans="1:15" ht="12.6" customHeight="1" thickBot="1" x14ac:dyDescent="0.25">
      <c r="B90" s="26"/>
      <c r="C90" s="23">
        <v>4</v>
      </c>
      <c r="D90" s="24">
        <v>0</v>
      </c>
      <c r="E90" s="24">
        <v>0</v>
      </c>
      <c r="F90" s="24">
        <v>0</v>
      </c>
      <c r="G90" s="24">
        <v>0</v>
      </c>
      <c r="H90" s="24">
        <v>0</v>
      </c>
      <c r="I90" s="24">
        <v>0</v>
      </c>
      <c r="J90" s="24">
        <v>0</v>
      </c>
      <c r="K90" s="24">
        <v>0</v>
      </c>
      <c r="L90" s="24">
        <v>0</v>
      </c>
      <c r="M90" s="24">
        <v>0</v>
      </c>
      <c r="N90" s="25">
        <f t="shared" si="1"/>
        <v>0</v>
      </c>
    </row>
    <row r="91" spans="1:15" ht="12.6" customHeight="1" x14ac:dyDescent="0.2">
      <c r="B91" s="13" t="str">
        <f>B71</f>
        <v>Gulrost</v>
      </c>
      <c r="C91" s="19">
        <v>1</v>
      </c>
      <c r="D91" s="15">
        <v>0</v>
      </c>
      <c r="E91" s="15">
        <v>0</v>
      </c>
      <c r="F91" s="15">
        <v>0</v>
      </c>
      <c r="G91" s="15">
        <v>0</v>
      </c>
      <c r="H91" s="15">
        <v>0</v>
      </c>
      <c r="I91" s="15">
        <v>0</v>
      </c>
      <c r="J91" s="15">
        <v>0</v>
      </c>
      <c r="K91" s="15">
        <v>0</v>
      </c>
      <c r="L91" s="15">
        <v>0</v>
      </c>
      <c r="M91" s="15">
        <v>0</v>
      </c>
      <c r="N91" s="21">
        <f t="shared" si="1"/>
        <v>0</v>
      </c>
    </row>
    <row r="92" spans="1:15" ht="12.6" customHeight="1" x14ac:dyDescent="0.2">
      <c r="B92" s="17" t="str">
        <f>B72</f>
        <v>PUCCST</v>
      </c>
      <c r="C92" s="19">
        <v>2</v>
      </c>
      <c r="D92" s="20">
        <v>0</v>
      </c>
      <c r="E92" s="20">
        <v>0</v>
      </c>
      <c r="F92" s="20">
        <v>0</v>
      </c>
      <c r="G92" s="20">
        <v>0</v>
      </c>
      <c r="H92" s="20">
        <v>0</v>
      </c>
      <c r="I92" s="20">
        <v>0</v>
      </c>
      <c r="J92" s="20">
        <v>0</v>
      </c>
      <c r="K92" s="20">
        <v>0</v>
      </c>
      <c r="L92" s="20">
        <v>0</v>
      </c>
      <c r="M92" s="20">
        <v>0</v>
      </c>
      <c r="N92" s="21">
        <f t="shared" si="1"/>
        <v>0</v>
      </c>
    </row>
    <row r="93" spans="1:15" ht="12.6" customHeight="1" x14ac:dyDescent="0.2">
      <c r="B93" s="17"/>
      <c r="C93" s="19">
        <v>3</v>
      </c>
      <c r="D93" s="20">
        <v>0</v>
      </c>
      <c r="E93" s="20">
        <v>0</v>
      </c>
      <c r="F93" s="20">
        <v>0</v>
      </c>
      <c r="G93" s="20">
        <v>0</v>
      </c>
      <c r="H93" s="20">
        <v>0</v>
      </c>
      <c r="I93" s="20">
        <v>0</v>
      </c>
      <c r="J93" s="20">
        <v>0</v>
      </c>
      <c r="K93" s="20">
        <v>0</v>
      </c>
      <c r="L93" s="20">
        <v>0</v>
      </c>
      <c r="M93" s="20">
        <v>0</v>
      </c>
      <c r="N93" s="21">
        <f t="shared" si="1"/>
        <v>0</v>
      </c>
    </row>
    <row r="94" spans="1:15" ht="12.6" customHeight="1" thickBot="1" x14ac:dyDescent="0.25">
      <c r="B94" s="26"/>
      <c r="C94" s="23">
        <v>4</v>
      </c>
      <c r="D94" s="24">
        <v>0</v>
      </c>
      <c r="E94" s="24">
        <v>0</v>
      </c>
      <c r="F94" s="24">
        <v>0</v>
      </c>
      <c r="G94" s="24">
        <v>0</v>
      </c>
      <c r="H94" s="24">
        <v>0</v>
      </c>
      <c r="I94" s="24">
        <v>0</v>
      </c>
      <c r="J94" s="24">
        <v>0</v>
      </c>
      <c r="K94" s="24">
        <v>0</v>
      </c>
      <c r="L94" s="24">
        <v>0</v>
      </c>
      <c r="M94" s="24">
        <v>0</v>
      </c>
      <c r="N94" s="25">
        <f t="shared" si="1"/>
        <v>0</v>
      </c>
    </row>
    <row r="95" spans="1:15" ht="12.6" customHeight="1" x14ac:dyDescent="0.2">
      <c r="B95" s="13" t="str">
        <f>B75</f>
        <v>Svartpricksjuka</v>
      </c>
      <c r="C95" s="19">
        <v>1</v>
      </c>
      <c r="D95" s="15">
        <v>0</v>
      </c>
      <c r="E95" s="15">
        <v>0</v>
      </c>
      <c r="F95" s="15">
        <v>0</v>
      </c>
      <c r="G95" s="15">
        <v>0</v>
      </c>
      <c r="H95" s="15">
        <v>0</v>
      </c>
      <c r="I95" s="15">
        <v>0</v>
      </c>
      <c r="J95" s="15">
        <v>0</v>
      </c>
      <c r="K95" s="15">
        <v>0</v>
      </c>
      <c r="L95" s="15">
        <v>0</v>
      </c>
      <c r="M95" s="15">
        <v>0</v>
      </c>
      <c r="N95" s="27">
        <f t="shared" si="1"/>
        <v>0</v>
      </c>
      <c r="O95" s="104"/>
    </row>
    <row r="96" spans="1:15" ht="12.6" customHeight="1" x14ac:dyDescent="0.2">
      <c r="B96" s="17" t="str">
        <f>B76</f>
        <v>SEPTTR</v>
      </c>
      <c r="C96" s="19">
        <v>2</v>
      </c>
      <c r="D96" s="20">
        <v>0</v>
      </c>
      <c r="E96" s="20">
        <v>0</v>
      </c>
      <c r="F96" s="20">
        <v>0</v>
      </c>
      <c r="G96" s="20">
        <v>0</v>
      </c>
      <c r="H96" s="20">
        <v>0</v>
      </c>
      <c r="I96" s="20">
        <v>0</v>
      </c>
      <c r="J96" s="20">
        <v>0</v>
      </c>
      <c r="K96" s="20">
        <v>0</v>
      </c>
      <c r="L96" s="20">
        <v>0</v>
      </c>
      <c r="M96" s="20">
        <v>0</v>
      </c>
      <c r="N96" s="27">
        <f t="shared" si="1"/>
        <v>0</v>
      </c>
      <c r="O96" s="104"/>
    </row>
    <row r="97" spans="1:15" ht="12.6" customHeight="1" x14ac:dyDescent="0.2">
      <c r="B97" s="17"/>
      <c r="C97" s="19">
        <v>3</v>
      </c>
      <c r="D97" s="20">
        <v>0</v>
      </c>
      <c r="E97" s="20">
        <v>0</v>
      </c>
      <c r="F97" s="20">
        <v>0</v>
      </c>
      <c r="G97" s="20">
        <v>0</v>
      </c>
      <c r="H97" s="20">
        <v>0</v>
      </c>
      <c r="I97" s="20">
        <v>0</v>
      </c>
      <c r="J97" s="20">
        <v>0</v>
      </c>
      <c r="K97" s="20">
        <v>0</v>
      </c>
      <c r="L97" s="20">
        <v>0</v>
      </c>
      <c r="M97" s="20">
        <v>0</v>
      </c>
      <c r="N97" s="27">
        <f t="shared" si="1"/>
        <v>0</v>
      </c>
      <c r="O97" s="104"/>
    </row>
    <row r="98" spans="1:15" ht="12.6" customHeight="1" thickBot="1" x14ac:dyDescent="0.25">
      <c r="B98" s="26"/>
      <c r="C98" s="23">
        <v>4</v>
      </c>
      <c r="D98" s="24">
        <v>0</v>
      </c>
      <c r="E98" s="24">
        <v>0</v>
      </c>
      <c r="F98" s="24">
        <v>0</v>
      </c>
      <c r="G98" s="24">
        <v>0</v>
      </c>
      <c r="H98" s="24">
        <v>0</v>
      </c>
      <c r="I98" s="24">
        <v>0</v>
      </c>
      <c r="J98" s="24">
        <v>0</v>
      </c>
      <c r="K98" s="24">
        <v>0</v>
      </c>
      <c r="L98" s="24">
        <v>0</v>
      </c>
      <c r="M98" s="24">
        <v>0</v>
      </c>
      <c r="N98" s="30">
        <f t="shared" si="1"/>
        <v>0</v>
      </c>
      <c r="O98" s="104"/>
    </row>
    <row r="99" spans="1:15" ht="12.6" customHeight="1" x14ac:dyDescent="0.2">
      <c r="B99" s="13" t="str">
        <f>B79</f>
        <v>DTR</v>
      </c>
      <c r="C99" s="19">
        <v>1</v>
      </c>
      <c r="D99" s="15">
        <v>0</v>
      </c>
      <c r="E99" s="15">
        <v>0</v>
      </c>
      <c r="F99" s="15">
        <v>0</v>
      </c>
      <c r="G99" s="15">
        <v>0</v>
      </c>
      <c r="H99" s="15">
        <v>0</v>
      </c>
      <c r="I99" s="15">
        <v>0</v>
      </c>
      <c r="J99" s="15">
        <v>0</v>
      </c>
      <c r="K99" s="15">
        <v>0</v>
      </c>
      <c r="L99" s="15">
        <v>0</v>
      </c>
      <c r="M99" s="15">
        <v>0</v>
      </c>
      <c r="N99" s="21">
        <f t="shared" si="1"/>
        <v>0</v>
      </c>
    </row>
    <row r="100" spans="1:15" ht="12.6" customHeight="1" x14ac:dyDescent="0.2">
      <c r="B100" s="17" t="str">
        <f>B80</f>
        <v>PYRNTR</v>
      </c>
      <c r="C100" s="19">
        <v>2</v>
      </c>
      <c r="D100" s="20">
        <v>0</v>
      </c>
      <c r="E100" s="20">
        <v>0</v>
      </c>
      <c r="F100" s="20">
        <v>0</v>
      </c>
      <c r="G100" s="20">
        <v>0</v>
      </c>
      <c r="H100" s="20">
        <v>0</v>
      </c>
      <c r="I100" s="20">
        <v>0</v>
      </c>
      <c r="J100" s="20">
        <v>0</v>
      </c>
      <c r="K100" s="20">
        <v>0</v>
      </c>
      <c r="L100" s="20">
        <v>0</v>
      </c>
      <c r="M100" s="20">
        <v>0</v>
      </c>
      <c r="N100" s="21">
        <f t="shared" si="1"/>
        <v>0</v>
      </c>
    </row>
    <row r="101" spans="1:15" ht="12.6" customHeight="1" x14ac:dyDescent="0.2">
      <c r="B101" s="17"/>
      <c r="C101" s="19">
        <v>3</v>
      </c>
      <c r="D101" s="20">
        <v>0</v>
      </c>
      <c r="E101" s="20">
        <v>0</v>
      </c>
      <c r="F101" s="20">
        <v>0</v>
      </c>
      <c r="G101" s="20">
        <v>0</v>
      </c>
      <c r="H101" s="20">
        <v>0</v>
      </c>
      <c r="I101" s="20">
        <v>0</v>
      </c>
      <c r="J101" s="20">
        <v>0</v>
      </c>
      <c r="K101" s="20">
        <v>0</v>
      </c>
      <c r="L101" s="20">
        <v>0</v>
      </c>
      <c r="M101" s="20">
        <v>0</v>
      </c>
      <c r="N101" s="21">
        <f t="shared" si="1"/>
        <v>0</v>
      </c>
    </row>
    <row r="102" spans="1:15" ht="12.6" customHeight="1" thickBot="1" x14ac:dyDescent="0.25">
      <c r="A102" s="32"/>
      <c r="B102" s="33"/>
      <c r="C102" s="34">
        <v>4</v>
      </c>
      <c r="D102" s="24">
        <v>0</v>
      </c>
      <c r="E102" s="24">
        <v>0</v>
      </c>
      <c r="F102" s="24">
        <v>0</v>
      </c>
      <c r="G102" s="24">
        <v>0</v>
      </c>
      <c r="H102" s="24">
        <v>0</v>
      </c>
      <c r="I102" s="24">
        <v>0</v>
      </c>
      <c r="J102" s="24">
        <v>0</v>
      </c>
      <c r="K102" s="24">
        <v>0</v>
      </c>
      <c r="L102" s="24">
        <v>0</v>
      </c>
      <c r="M102" s="24">
        <v>0</v>
      </c>
      <c r="N102" s="36">
        <f t="shared" si="1"/>
        <v>0</v>
      </c>
    </row>
    <row r="103" spans="1:15" ht="12.6" customHeight="1" thickTop="1" x14ac:dyDescent="0.2"/>
    <row r="104" spans="1:15" ht="12.6" customHeight="1" thickBot="1" x14ac:dyDescent="0.3">
      <c r="B104" s="38" t="s">
        <v>47</v>
      </c>
      <c r="C104" s="8"/>
      <c r="D104" s="39" t="s">
        <v>48</v>
      </c>
      <c r="E104" s="8"/>
      <c r="F104" s="40">
        <v>1</v>
      </c>
      <c r="G104" s="41">
        <v>2</v>
      </c>
      <c r="H104" s="41">
        <v>3</v>
      </c>
      <c r="I104" s="41">
        <v>4</v>
      </c>
      <c r="J104" s="42" t="s">
        <v>49</v>
      </c>
      <c r="K104" s="8"/>
    </row>
    <row r="105" spans="1:15" ht="12.6" customHeight="1" x14ac:dyDescent="0.2">
      <c r="B105" s="6" t="str">
        <f>B12</f>
        <v>Mjöldagg</v>
      </c>
      <c r="F105" s="46">
        <f>AVERAGE(N12,N32,N63,N83)</f>
        <v>0</v>
      </c>
      <c r="G105" s="46">
        <f>AVERAGE(N13,N33,N64,N84)</f>
        <v>0</v>
      </c>
      <c r="H105" s="46">
        <f>AVERAGE(N14,N34,N65,N85)</f>
        <v>0</v>
      </c>
      <c r="I105" s="46">
        <f>AVERAGE(N15,N35,N66,N86)</f>
        <v>2.5000000000000001E-3</v>
      </c>
    </row>
    <row r="106" spans="1:15" ht="12.6" customHeight="1" x14ac:dyDescent="0.2">
      <c r="B106" s="6" t="str">
        <f>B67</f>
        <v>Brunrost</v>
      </c>
      <c r="F106" s="46">
        <f>AVERAGE(N16,N36,N67,N87)</f>
        <v>0</v>
      </c>
      <c r="G106" s="46">
        <f>AVERAGE(N17,N37,N68,N88)</f>
        <v>0</v>
      </c>
      <c r="H106" s="46">
        <f>AVERAGE(N18,N38,N69,N89)</f>
        <v>0</v>
      </c>
      <c r="I106" s="46">
        <f>AVERAGE(N19,N39,N70,N90)</f>
        <v>0</v>
      </c>
    </row>
    <row r="107" spans="1:15" ht="12.6" customHeight="1" x14ac:dyDescent="0.2">
      <c r="B107" s="6" t="str">
        <f>B71</f>
        <v>Gulrost</v>
      </c>
      <c r="F107" s="46">
        <f>AVERAGE(N20,N40,N71,N91)</f>
        <v>0</v>
      </c>
      <c r="G107" s="46">
        <f>AVERAGE(N21,N41,N72,N92)</f>
        <v>0</v>
      </c>
      <c r="H107" s="46">
        <f>AVERAGE(N22,N42,N73,N93)</f>
        <v>0</v>
      </c>
      <c r="I107" s="46">
        <f>AVERAGE(N23,N43,N74,N94)</f>
        <v>0</v>
      </c>
    </row>
    <row r="108" spans="1:15" ht="12.6" customHeight="1" x14ac:dyDescent="0.2">
      <c r="B108" s="6" t="str">
        <f>B75</f>
        <v>Svartpricksjuka</v>
      </c>
      <c r="F108" s="46">
        <f>AVERAGE(N24,N44,N75,N95)</f>
        <v>0</v>
      </c>
      <c r="G108" s="46">
        <f>AVERAGE(N25,N45,N76,N96)</f>
        <v>0</v>
      </c>
      <c r="H108" s="46">
        <f>AVERAGE(N26,N46,N77,N97)</f>
        <v>0</v>
      </c>
      <c r="I108" s="46">
        <f>AVERAGE(N27,N47,N78,N98)</f>
        <v>0</v>
      </c>
    </row>
    <row r="109" spans="1:15" ht="12.6" customHeight="1" x14ac:dyDescent="0.2">
      <c r="B109" s="6" t="str">
        <f>B79</f>
        <v>DTR</v>
      </c>
      <c r="F109" s="46">
        <f>AVERAGE(N28,N48,N79,N99)</f>
        <v>0</v>
      </c>
      <c r="G109" s="46">
        <f>AVERAGE(N29,N49,N80,N100)</f>
        <v>0</v>
      </c>
      <c r="H109" s="46">
        <f>AVERAGE(N30,N50,N81,N101)</f>
        <v>0</v>
      </c>
      <c r="I109" s="46">
        <f>AVERAGE(N31,N51,N82,N102)</f>
        <v>0</v>
      </c>
    </row>
    <row r="110" spans="1:15" ht="12.6" customHeight="1" x14ac:dyDescent="0.2">
      <c r="B110" s="6" t="s">
        <v>50</v>
      </c>
      <c r="F110" s="108" t="e">
        <f>AVERAGE(O12,O32,O63,O83)</f>
        <v>#DIV/0!</v>
      </c>
      <c r="G110" s="108" t="e">
        <f>AVERAGE(O13,O33,O64,O84)</f>
        <v>#DIV/0!</v>
      </c>
      <c r="H110" s="108" t="e">
        <f>AVERAGE(O14,O34,O65,O85)</f>
        <v>#DIV/0!</v>
      </c>
      <c r="I110" s="108" t="e">
        <f>AVERAGE(O15,O35,O66,O86)</f>
        <v>#DIV/0!</v>
      </c>
    </row>
  </sheetData>
  <sheetProtection sheet="1" objects="1" scenarios="1"/>
  <mergeCells count="31">
    <mergeCell ref="A65:A66"/>
    <mergeCell ref="A85:A86"/>
    <mergeCell ref="A59:B59"/>
    <mergeCell ref="A58:B58"/>
    <mergeCell ref="C58:E58"/>
    <mergeCell ref="D60:N60"/>
    <mergeCell ref="D61:M61"/>
    <mergeCell ref="M58:N58"/>
    <mergeCell ref="C59:E59"/>
    <mergeCell ref="M59:N59"/>
    <mergeCell ref="A6:B6"/>
    <mergeCell ref="A57:B57"/>
    <mergeCell ref="A14:A15"/>
    <mergeCell ref="I59:L59"/>
    <mergeCell ref="I58:L58"/>
    <mergeCell ref="A34:A35"/>
    <mergeCell ref="A8:B8"/>
    <mergeCell ref="I8:L8"/>
    <mergeCell ref="F58:H58"/>
    <mergeCell ref="F59:H59"/>
    <mergeCell ref="A7:B7"/>
    <mergeCell ref="C8:E8"/>
    <mergeCell ref="C3:E3"/>
    <mergeCell ref="D9:N9"/>
    <mergeCell ref="D10:M10"/>
    <mergeCell ref="C7:E7"/>
    <mergeCell ref="F7:H7"/>
    <mergeCell ref="I7:L7"/>
    <mergeCell ref="M7:N7"/>
    <mergeCell ref="M8:N8"/>
    <mergeCell ref="F8:H8"/>
  </mergeCells>
  <phoneticPr fontId="19" type="noConversion"/>
  <pageMargins left="0.69" right="0.74" top="1" bottom="1" header="0.5" footer="0.5"/>
  <pageSetup paperSize="9" orientation="portrait" r:id="rId1"/>
  <headerFooter alignWithMargins="0">
    <oddHeader>&amp;L&amp;F&amp;R&amp;A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T111"/>
  <sheetViews>
    <sheetView workbookViewId="0">
      <selection activeCell="Y92" sqref="Y92"/>
    </sheetView>
  </sheetViews>
  <sheetFormatPr defaultColWidth="9.140625" defaultRowHeight="12.75" x14ac:dyDescent="0.2"/>
  <cols>
    <col min="1" max="1" width="8.28515625" style="2" customWidth="1"/>
    <col min="2" max="2" width="13.7109375" style="2" customWidth="1"/>
    <col min="3" max="3" width="7.85546875" style="2" customWidth="1"/>
    <col min="4" max="10" width="4.7109375" style="2" customWidth="1"/>
    <col min="11" max="13" width="4.28515625" style="2" customWidth="1"/>
    <col min="14" max="14" width="6.140625" style="2" customWidth="1"/>
    <col min="15" max="15" width="6.140625" style="2" bestFit="1" customWidth="1"/>
    <col min="16" max="16" width="12.28515625" style="2" hidden="1" customWidth="1"/>
    <col min="17" max="17" width="8.42578125" style="2" hidden="1" customWidth="1"/>
    <col min="18" max="18" width="2" style="2" hidden="1" customWidth="1"/>
    <col min="19" max="19" width="8.85546875" style="2" hidden="1" customWidth="1"/>
    <col min="20" max="20" width="14.140625" style="2" hidden="1" customWidth="1"/>
    <col min="21" max="22" width="0" style="2" hidden="1" customWidth="1"/>
    <col min="23" max="16384" width="9.140625" style="2"/>
  </cols>
  <sheetData>
    <row r="1" spans="1:20" ht="20.25" x14ac:dyDescent="0.3">
      <c r="A1" s="1" t="s">
        <v>0</v>
      </c>
      <c r="C1" s="3"/>
    </row>
    <row r="2" spans="1:20" ht="9" customHeight="1" thickBot="1" x14ac:dyDescent="0.25"/>
    <row r="3" spans="1:20" ht="18.75" thickBot="1" x14ac:dyDescent="0.3">
      <c r="B3" s="4" t="s">
        <v>52</v>
      </c>
      <c r="C3" s="137" t="str">
        <f>'Obeh 1'!C3:E3</f>
        <v>Höstvete</v>
      </c>
      <c r="D3" s="138"/>
      <c r="E3" s="139"/>
      <c r="L3" s="5" t="s">
        <v>1</v>
      </c>
      <c r="Q3" s="2" t="s">
        <v>16</v>
      </c>
    </row>
    <row r="4" spans="1:20" x14ac:dyDescent="0.2">
      <c r="Q4" s="2" t="s">
        <v>28</v>
      </c>
    </row>
    <row r="5" spans="1:20" x14ac:dyDescent="0.2">
      <c r="A5" s="94" t="s">
        <v>72</v>
      </c>
      <c r="B5" s="95"/>
    </row>
    <row r="6" spans="1:20" ht="18" x14ac:dyDescent="0.25">
      <c r="A6" s="142" t="str">
        <f>IF(ISBLANK('Obeh 1'!A6),"",'Obeh 1'!A6)</f>
        <v/>
      </c>
      <c r="B6" s="143"/>
    </row>
    <row r="7" spans="1:20" x14ac:dyDescent="0.2">
      <c r="A7" s="121" t="s">
        <v>2</v>
      </c>
      <c r="B7" s="121"/>
      <c r="C7" s="122" t="s">
        <v>3</v>
      </c>
      <c r="D7" s="123"/>
      <c r="E7" s="124"/>
      <c r="F7" s="111" t="s">
        <v>4</v>
      </c>
      <c r="G7" s="125"/>
      <c r="H7" s="112"/>
      <c r="I7" s="133" t="s">
        <v>5</v>
      </c>
      <c r="J7" s="133"/>
      <c r="K7" s="133"/>
      <c r="L7" s="111"/>
      <c r="M7" s="133" t="s">
        <v>6</v>
      </c>
      <c r="N7" s="133"/>
      <c r="Q7" s="2" t="s">
        <v>51</v>
      </c>
    </row>
    <row r="8" spans="1:20" ht="25.5" customHeight="1" x14ac:dyDescent="0.25">
      <c r="A8" s="142" t="str">
        <f>IF(ISBLANK('Obeh 1'!A8),"",'Obeh 1'!A8)</f>
        <v>HS20094</v>
      </c>
      <c r="B8" s="143"/>
      <c r="C8" s="152" t="str">
        <f>IF(ISBLANK('Obeh 1'!C8),"",'Obeh 1'!C8)</f>
        <v/>
      </c>
      <c r="D8" s="150"/>
      <c r="E8" s="151"/>
      <c r="F8" s="141">
        <v>59</v>
      </c>
      <c r="G8" s="116"/>
      <c r="H8" s="117"/>
      <c r="I8" s="148">
        <v>43985</v>
      </c>
      <c r="J8" s="119"/>
      <c r="K8" s="119"/>
      <c r="L8" s="119"/>
      <c r="M8" s="140" t="s">
        <v>92</v>
      </c>
      <c r="N8" s="134"/>
      <c r="Q8" s="2" t="s">
        <v>53</v>
      </c>
    </row>
    <row r="9" spans="1:20" ht="25.5" customHeight="1" x14ac:dyDescent="0.2">
      <c r="D9" s="126" t="s">
        <v>7</v>
      </c>
      <c r="E9" s="126"/>
      <c r="F9" s="126"/>
      <c r="G9" s="126"/>
      <c r="H9" s="126"/>
      <c r="I9" s="126"/>
      <c r="J9" s="126"/>
      <c r="K9" s="126"/>
      <c r="L9" s="126"/>
      <c r="M9" s="126"/>
      <c r="N9" s="126"/>
      <c r="Q9" s="2" t="s">
        <v>54</v>
      </c>
    </row>
    <row r="10" spans="1:20" x14ac:dyDescent="0.2">
      <c r="B10" s="6" t="s">
        <v>8</v>
      </c>
      <c r="C10" s="7" t="s">
        <v>9</v>
      </c>
      <c r="D10" s="127" t="s">
        <v>10</v>
      </c>
      <c r="E10" s="128"/>
      <c r="F10" s="128"/>
      <c r="G10" s="128"/>
      <c r="H10" s="128"/>
      <c r="I10" s="128"/>
      <c r="J10" s="128"/>
      <c r="K10" s="128"/>
      <c r="L10" s="128"/>
      <c r="M10" s="128"/>
      <c r="O10" s="2" t="s">
        <v>11</v>
      </c>
      <c r="Q10" s="2" t="s">
        <v>37</v>
      </c>
    </row>
    <row r="11" spans="1:20" ht="13.5" thickBot="1" x14ac:dyDescent="0.25">
      <c r="A11" s="8"/>
      <c r="B11" s="8"/>
      <c r="C11" s="9" t="s">
        <v>12</v>
      </c>
      <c r="D11" s="10">
        <v>1</v>
      </c>
      <c r="E11" s="10">
        <v>2</v>
      </c>
      <c r="F11" s="10">
        <v>3</v>
      </c>
      <c r="G11" s="10">
        <v>4</v>
      </c>
      <c r="H11" s="10">
        <v>5</v>
      </c>
      <c r="I11" s="10">
        <v>6</v>
      </c>
      <c r="J11" s="10">
        <v>7</v>
      </c>
      <c r="K11" s="10">
        <v>8</v>
      </c>
      <c r="L11" s="10">
        <v>9</v>
      </c>
      <c r="M11" s="10">
        <v>10</v>
      </c>
      <c r="N11" s="11" t="s">
        <v>13</v>
      </c>
      <c r="O11" s="10" t="s">
        <v>14</v>
      </c>
    </row>
    <row r="12" spans="1:20" x14ac:dyDescent="0.2">
      <c r="A12" s="12" t="s">
        <v>15</v>
      </c>
      <c r="B12" s="13" t="str">
        <f>IF(OR($C$3="Höstvete",$C$3="Vårvete",$C$3="Rågvete"),T12,IF($C$3="Råg",T17,IF(OR($C$3="Vårkorn",$C$3="Höstkorn"),T22,T27)))</f>
        <v>Mjöldagg</v>
      </c>
      <c r="C12" s="14">
        <v>1</v>
      </c>
      <c r="D12" s="15">
        <v>0</v>
      </c>
      <c r="E12" s="15">
        <v>0</v>
      </c>
      <c r="F12" s="15">
        <v>0</v>
      </c>
      <c r="G12" s="15">
        <v>0</v>
      </c>
      <c r="H12" s="15">
        <v>0</v>
      </c>
      <c r="I12" s="15">
        <v>0</v>
      </c>
      <c r="J12" s="15">
        <v>0</v>
      </c>
      <c r="K12" s="15">
        <v>0</v>
      </c>
      <c r="L12" s="15">
        <v>0</v>
      </c>
      <c r="M12" s="15">
        <v>0</v>
      </c>
      <c r="N12" s="16">
        <f t="shared" ref="N12:N51" si="0">AVERAGE(D12:M12)</f>
        <v>0</v>
      </c>
      <c r="O12" s="28"/>
      <c r="Q12" s="2" t="s">
        <v>16</v>
      </c>
      <c r="R12" s="2">
        <v>1</v>
      </c>
      <c r="S12" s="17" t="s">
        <v>17</v>
      </c>
      <c r="T12" s="13" t="s">
        <v>18</v>
      </c>
    </row>
    <row r="13" spans="1:20" x14ac:dyDescent="0.2">
      <c r="A13" s="18" t="s">
        <v>19</v>
      </c>
      <c r="B13" s="17" t="str">
        <f>IF(OR($C$3="Höstvete",$C$3="Vårvete",$C$3="Rågvete"),S12,IF($C$3="Råg",S17,IF(OR($C$3="Vårkorn",$C$3="Höstkorn"),S22,S27)))</f>
        <v>ERYSGR</v>
      </c>
      <c r="C13" s="19">
        <v>2</v>
      </c>
      <c r="D13" s="20">
        <v>0</v>
      </c>
      <c r="E13" s="20">
        <v>0</v>
      </c>
      <c r="F13" s="20">
        <v>0</v>
      </c>
      <c r="G13" s="20">
        <v>0</v>
      </c>
      <c r="H13" s="20">
        <v>0</v>
      </c>
      <c r="I13" s="20">
        <v>0</v>
      </c>
      <c r="J13" s="20">
        <v>0.1</v>
      </c>
      <c r="K13" s="20">
        <v>0</v>
      </c>
      <c r="L13" s="20">
        <v>0</v>
      </c>
      <c r="M13" s="20">
        <v>0</v>
      </c>
      <c r="N13" s="21">
        <f t="shared" si="0"/>
        <v>0.01</v>
      </c>
      <c r="O13" s="29"/>
      <c r="Q13" s="2" t="s">
        <v>16</v>
      </c>
      <c r="R13" s="2">
        <v>2</v>
      </c>
      <c r="S13" s="17" t="s">
        <v>20</v>
      </c>
      <c r="T13" s="13" t="s">
        <v>21</v>
      </c>
    </row>
    <row r="14" spans="1:20" x14ac:dyDescent="0.2">
      <c r="A14" s="109">
        <f>'Obeh 1'!A14:A15</f>
        <v>0</v>
      </c>
      <c r="B14" s="17"/>
      <c r="C14" s="19">
        <v>3</v>
      </c>
      <c r="D14" s="20">
        <v>0</v>
      </c>
      <c r="E14" s="20">
        <v>0.1</v>
      </c>
      <c r="F14" s="20">
        <v>0</v>
      </c>
      <c r="G14" s="20">
        <v>0</v>
      </c>
      <c r="H14" s="20">
        <v>0</v>
      </c>
      <c r="I14" s="20">
        <v>0</v>
      </c>
      <c r="J14" s="20">
        <v>0</v>
      </c>
      <c r="K14" s="20">
        <v>0</v>
      </c>
      <c r="L14" s="20">
        <v>0</v>
      </c>
      <c r="M14" s="20">
        <v>0</v>
      </c>
      <c r="N14" s="21">
        <f t="shared" si="0"/>
        <v>0.01</v>
      </c>
      <c r="O14" s="29"/>
      <c r="Q14" s="2" t="s">
        <v>16</v>
      </c>
      <c r="R14" s="2">
        <v>3</v>
      </c>
      <c r="S14" s="17" t="s">
        <v>22</v>
      </c>
      <c r="T14" s="13" t="s">
        <v>23</v>
      </c>
    </row>
    <row r="15" spans="1:20" ht="13.5" thickBot="1" x14ac:dyDescent="0.25">
      <c r="A15" s="110"/>
      <c r="B15" s="22"/>
      <c r="C15" s="23">
        <v>4</v>
      </c>
      <c r="D15" s="24">
        <v>0</v>
      </c>
      <c r="E15" s="24">
        <v>0</v>
      </c>
      <c r="F15" s="24">
        <v>0</v>
      </c>
      <c r="G15" s="24">
        <v>0</v>
      </c>
      <c r="H15" s="24">
        <v>0</v>
      </c>
      <c r="I15" s="24">
        <v>0</v>
      </c>
      <c r="J15" s="24">
        <v>0</v>
      </c>
      <c r="K15" s="24">
        <v>0</v>
      </c>
      <c r="L15" s="24">
        <v>0</v>
      </c>
      <c r="M15" s="24">
        <v>0</v>
      </c>
      <c r="N15" s="25">
        <f t="shared" si="0"/>
        <v>0</v>
      </c>
      <c r="O15" s="31"/>
      <c r="Q15" s="2" t="s">
        <v>16</v>
      </c>
      <c r="R15" s="2">
        <v>4</v>
      </c>
      <c r="S15" s="2" t="s">
        <v>24</v>
      </c>
      <c r="T15" s="13" t="s">
        <v>25</v>
      </c>
    </row>
    <row r="16" spans="1:20" x14ac:dyDescent="0.2">
      <c r="B16" s="13" t="str">
        <f>IF(OR($C$3="Höstvete",$C$3="Vårvete",$C$3="Rågvete"),T13,IF($C$3="Råg",T18,IF(OR($C$3="Vårkorn",$C$3="Höstkorn"),T23,T28)))</f>
        <v>Brunrost</v>
      </c>
      <c r="C16" s="14">
        <v>1</v>
      </c>
      <c r="D16" s="15">
        <v>0</v>
      </c>
      <c r="E16" s="15">
        <v>0</v>
      </c>
      <c r="F16" s="15">
        <v>0</v>
      </c>
      <c r="G16" s="15">
        <v>0</v>
      </c>
      <c r="H16" s="15">
        <v>0</v>
      </c>
      <c r="I16" s="15">
        <v>0</v>
      </c>
      <c r="J16" s="15">
        <v>0</v>
      </c>
      <c r="K16" s="15">
        <v>0</v>
      </c>
      <c r="L16" s="15">
        <v>0</v>
      </c>
      <c r="M16" s="15">
        <v>0</v>
      </c>
      <c r="N16" s="16">
        <f t="shared" si="0"/>
        <v>0</v>
      </c>
      <c r="Q16" s="2" t="s">
        <v>16</v>
      </c>
      <c r="R16" s="2">
        <v>5</v>
      </c>
      <c r="S16" s="17" t="s">
        <v>26</v>
      </c>
      <c r="T16" s="13" t="s">
        <v>27</v>
      </c>
    </row>
    <row r="17" spans="1:20" x14ac:dyDescent="0.2">
      <c r="B17" s="17" t="str">
        <f>IF(OR($C$3="Höstvete",$C$3="Vårvete",$C$3="Rågvete"),S13,IF($C$3="Råg",S18,IF(OR($C$3="Vårkorn",$C$3="Höstkorn"),S23,S28)))</f>
        <v>PUCCRE</v>
      </c>
      <c r="C17" s="19">
        <v>2</v>
      </c>
      <c r="D17" s="20">
        <v>0</v>
      </c>
      <c r="E17" s="20">
        <v>0</v>
      </c>
      <c r="F17" s="20">
        <v>0</v>
      </c>
      <c r="G17" s="20">
        <v>0</v>
      </c>
      <c r="H17" s="20">
        <v>0</v>
      </c>
      <c r="I17" s="20">
        <v>0</v>
      </c>
      <c r="J17" s="20">
        <v>0</v>
      </c>
      <c r="K17" s="20">
        <v>0</v>
      </c>
      <c r="L17" s="20">
        <v>0</v>
      </c>
      <c r="M17" s="20">
        <v>0</v>
      </c>
      <c r="N17" s="21">
        <f t="shared" si="0"/>
        <v>0</v>
      </c>
      <c r="Q17" s="2" t="s">
        <v>28</v>
      </c>
      <c r="R17" s="2">
        <v>1</v>
      </c>
      <c r="S17" s="2" t="s">
        <v>17</v>
      </c>
      <c r="T17" s="6" t="s">
        <v>18</v>
      </c>
    </row>
    <row r="18" spans="1:20" x14ac:dyDescent="0.2">
      <c r="B18" s="17"/>
      <c r="C18" s="19">
        <v>3</v>
      </c>
      <c r="D18" s="20">
        <v>0</v>
      </c>
      <c r="E18" s="20">
        <v>0</v>
      </c>
      <c r="F18" s="20">
        <v>0</v>
      </c>
      <c r="G18" s="20">
        <v>0</v>
      </c>
      <c r="H18" s="20">
        <v>0</v>
      </c>
      <c r="I18" s="20">
        <v>0</v>
      </c>
      <c r="J18" s="20">
        <v>0</v>
      </c>
      <c r="K18" s="20">
        <v>0</v>
      </c>
      <c r="L18" s="20">
        <v>0</v>
      </c>
      <c r="M18" s="20">
        <v>0</v>
      </c>
      <c r="N18" s="21">
        <f t="shared" si="0"/>
        <v>0</v>
      </c>
      <c r="Q18" s="2" t="s">
        <v>28</v>
      </c>
      <c r="R18" s="2">
        <v>2</v>
      </c>
      <c r="S18" s="2" t="s">
        <v>20</v>
      </c>
      <c r="T18" s="6" t="s">
        <v>21</v>
      </c>
    </row>
    <row r="19" spans="1:20" ht="13.5" thickBot="1" x14ac:dyDescent="0.25">
      <c r="B19" s="26"/>
      <c r="C19" s="23">
        <v>4</v>
      </c>
      <c r="D19" s="24">
        <v>0</v>
      </c>
      <c r="E19" s="24">
        <v>0</v>
      </c>
      <c r="F19" s="24">
        <v>0</v>
      </c>
      <c r="G19" s="24">
        <v>0</v>
      </c>
      <c r="H19" s="24">
        <v>0</v>
      </c>
      <c r="I19" s="24">
        <v>0</v>
      </c>
      <c r="J19" s="24">
        <v>0</v>
      </c>
      <c r="K19" s="24">
        <v>0</v>
      </c>
      <c r="L19" s="24">
        <v>0</v>
      </c>
      <c r="M19" s="24">
        <v>0</v>
      </c>
      <c r="N19" s="25">
        <f t="shared" si="0"/>
        <v>0</v>
      </c>
      <c r="Q19" s="2" t="s">
        <v>28</v>
      </c>
      <c r="R19" s="2">
        <v>3</v>
      </c>
      <c r="S19" s="17" t="s">
        <v>29</v>
      </c>
      <c r="T19" s="13" t="s">
        <v>30</v>
      </c>
    </row>
    <row r="20" spans="1:20" x14ac:dyDescent="0.2">
      <c r="B20" s="13" t="str">
        <f>IF(OR($C$3="Höstvete",$C$3="Vårvete",$C$3="Rågvete"),T14,IF($C$3="Råg",T19,IF(OR($C$3="Vårkorn",$C$3="Höstkorn"),T24,T29)))</f>
        <v>Gulrost</v>
      </c>
      <c r="C20" s="19">
        <v>1</v>
      </c>
      <c r="D20" s="15">
        <v>0</v>
      </c>
      <c r="E20" s="15">
        <v>0</v>
      </c>
      <c r="F20" s="15">
        <v>0</v>
      </c>
      <c r="G20" s="15">
        <v>0</v>
      </c>
      <c r="H20" s="15">
        <v>0</v>
      </c>
      <c r="I20" s="15">
        <v>0</v>
      </c>
      <c r="J20" s="15">
        <v>0</v>
      </c>
      <c r="K20" s="15">
        <v>0</v>
      </c>
      <c r="L20" s="15">
        <v>0</v>
      </c>
      <c r="M20" s="15">
        <v>0</v>
      </c>
      <c r="N20" s="21">
        <f t="shared" si="0"/>
        <v>0</v>
      </c>
      <c r="Q20" s="2" t="s">
        <v>28</v>
      </c>
      <c r="R20" s="2">
        <v>4</v>
      </c>
      <c r="S20" s="17"/>
      <c r="T20" s="13" t="s">
        <v>79</v>
      </c>
    </row>
    <row r="21" spans="1:20" x14ac:dyDescent="0.2">
      <c r="B21" s="17" t="str">
        <f>IF(OR($C$3="Höstvete",$C$3="Vårvete",$C$3="Rågvete"),S14,IF($C$3="Råg",S19,IF(OR($C$3="Vårkorn",$C$3="Höstkorn"),S24,S29)))</f>
        <v>PUCCST</v>
      </c>
      <c r="C21" s="19">
        <v>2</v>
      </c>
      <c r="D21" s="20">
        <v>0</v>
      </c>
      <c r="E21" s="20">
        <v>0</v>
      </c>
      <c r="F21" s="20">
        <v>0</v>
      </c>
      <c r="G21" s="20">
        <v>0</v>
      </c>
      <c r="H21" s="20">
        <v>0</v>
      </c>
      <c r="I21" s="20">
        <v>0</v>
      </c>
      <c r="J21" s="20">
        <v>0</v>
      </c>
      <c r="K21" s="20">
        <v>0</v>
      </c>
      <c r="L21" s="20">
        <v>0</v>
      </c>
      <c r="M21" s="20">
        <v>0</v>
      </c>
      <c r="N21" s="21">
        <f t="shared" si="0"/>
        <v>0</v>
      </c>
      <c r="S21" s="2" t="s">
        <v>31</v>
      </c>
      <c r="T21" s="2" t="s">
        <v>31</v>
      </c>
    </row>
    <row r="22" spans="1:20" x14ac:dyDescent="0.2">
      <c r="B22" s="17"/>
      <c r="C22" s="19">
        <v>3</v>
      </c>
      <c r="D22" s="20">
        <v>0</v>
      </c>
      <c r="E22" s="20">
        <v>0</v>
      </c>
      <c r="F22" s="20">
        <v>0</v>
      </c>
      <c r="G22" s="20">
        <v>0</v>
      </c>
      <c r="H22" s="20">
        <v>0</v>
      </c>
      <c r="I22" s="20">
        <v>0</v>
      </c>
      <c r="J22" s="20">
        <v>0</v>
      </c>
      <c r="K22" s="20">
        <v>0</v>
      </c>
      <c r="L22" s="20">
        <v>0</v>
      </c>
      <c r="M22" s="20">
        <v>0</v>
      </c>
      <c r="N22" s="21">
        <f t="shared" si="0"/>
        <v>0</v>
      </c>
      <c r="Q22" s="2" t="s">
        <v>32</v>
      </c>
      <c r="R22" s="2">
        <v>1</v>
      </c>
      <c r="S22" s="17" t="s">
        <v>17</v>
      </c>
      <c r="T22" s="13" t="s">
        <v>18</v>
      </c>
    </row>
    <row r="23" spans="1:20" ht="13.5" thickBot="1" x14ac:dyDescent="0.25">
      <c r="B23" s="26"/>
      <c r="C23" s="23">
        <v>4</v>
      </c>
      <c r="D23" s="24">
        <v>0</v>
      </c>
      <c r="E23" s="24">
        <v>0</v>
      </c>
      <c r="F23" s="24">
        <v>0</v>
      </c>
      <c r="G23" s="24">
        <v>0</v>
      </c>
      <c r="H23" s="24">
        <v>0</v>
      </c>
      <c r="I23" s="24">
        <v>0</v>
      </c>
      <c r="J23" s="24">
        <v>0</v>
      </c>
      <c r="K23" s="24">
        <v>0</v>
      </c>
      <c r="L23" s="24">
        <v>0</v>
      </c>
      <c r="M23" s="24">
        <v>0</v>
      </c>
      <c r="N23" s="25">
        <f t="shared" si="0"/>
        <v>0</v>
      </c>
      <c r="O23" s="99"/>
      <c r="Q23" s="2" t="s">
        <v>32</v>
      </c>
      <c r="R23" s="2">
        <v>2</v>
      </c>
      <c r="S23" s="17" t="s">
        <v>33</v>
      </c>
      <c r="T23" s="13" t="s">
        <v>34</v>
      </c>
    </row>
    <row r="24" spans="1:20" x14ac:dyDescent="0.2">
      <c r="B24" s="13" t="str">
        <f>IF(OR($C$3="Höstvete",$C$3="Vårvete",$C$3="Rågvete"),T15,IF($C$3="Råg",T20,IF(OR($C$3="Vårkorn",$C$3="Höstkorn"),T25,T30)))</f>
        <v>Svartpricksjuka</v>
      </c>
      <c r="C24" s="19">
        <v>1</v>
      </c>
      <c r="D24" s="20">
        <v>0</v>
      </c>
      <c r="E24" s="20">
        <v>0</v>
      </c>
      <c r="F24" s="20">
        <v>0</v>
      </c>
      <c r="G24" s="20">
        <v>0</v>
      </c>
      <c r="H24" s="20">
        <v>0</v>
      </c>
      <c r="I24" s="20">
        <v>0</v>
      </c>
      <c r="J24" s="20">
        <v>0</v>
      </c>
      <c r="K24" s="20">
        <v>0</v>
      </c>
      <c r="L24" s="20">
        <v>0</v>
      </c>
      <c r="M24" s="20">
        <v>0</v>
      </c>
      <c r="N24" s="27">
        <f t="shared" si="0"/>
        <v>0</v>
      </c>
      <c r="O24" s="102"/>
      <c r="Q24" s="2" t="s">
        <v>32</v>
      </c>
      <c r="R24" s="2">
        <v>3</v>
      </c>
      <c r="S24" s="17" t="s">
        <v>29</v>
      </c>
      <c r="T24" s="13" t="s">
        <v>30</v>
      </c>
    </row>
    <row r="25" spans="1:20" x14ac:dyDescent="0.2">
      <c r="B25" s="17" t="str">
        <f>IF(OR($C$3="Höstvete",$C$3="Vårvete",$C$3="Rågvete"),S15,IF($C$3="Råg",S20,IF(OR($C$3="Vårkorn",$C$3="Höstkorn"),S25,S30)))</f>
        <v>SEPTTR</v>
      </c>
      <c r="C25" s="19">
        <v>2</v>
      </c>
      <c r="D25" s="20">
        <v>0</v>
      </c>
      <c r="E25" s="20">
        <v>0</v>
      </c>
      <c r="F25" s="20">
        <v>0</v>
      </c>
      <c r="G25" s="20">
        <v>0</v>
      </c>
      <c r="H25" s="20">
        <v>0</v>
      </c>
      <c r="I25" s="20">
        <v>0</v>
      </c>
      <c r="J25" s="20">
        <v>0</v>
      </c>
      <c r="K25" s="20">
        <v>0</v>
      </c>
      <c r="L25" s="20">
        <v>0</v>
      </c>
      <c r="M25" s="20">
        <v>0</v>
      </c>
      <c r="N25" s="27">
        <f t="shared" si="0"/>
        <v>0</v>
      </c>
      <c r="O25" s="102"/>
      <c r="Q25" s="2" t="s">
        <v>32</v>
      </c>
      <c r="R25" s="2">
        <v>4</v>
      </c>
      <c r="S25" s="17" t="s">
        <v>35</v>
      </c>
      <c r="T25" s="13" t="s">
        <v>36</v>
      </c>
    </row>
    <row r="26" spans="1:20" x14ac:dyDescent="0.2">
      <c r="B26" s="17"/>
      <c r="C26" s="19">
        <v>3</v>
      </c>
      <c r="D26" s="20">
        <v>0.1</v>
      </c>
      <c r="E26" s="20">
        <v>0</v>
      </c>
      <c r="F26" s="20">
        <v>0.5</v>
      </c>
      <c r="G26" s="20">
        <v>0.1</v>
      </c>
      <c r="H26" s="20">
        <v>0</v>
      </c>
      <c r="I26" s="20">
        <v>0</v>
      </c>
      <c r="J26" s="20">
        <v>0</v>
      </c>
      <c r="K26" s="20">
        <v>0</v>
      </c>
      <c r="L26" s="20">
        <v>0</v>
      </c>
      <c r="M26" s="20">
        <v>0</v>
      </c>
      <c r="N26" s="27">
        <f t="shared" si="0"/>
        <v>6.9999999999999993E-2</v>
      </c>
      <c r="O26" s="102"/>
      <c r="Q26" s="92" t="s">
        <v>32</v>
      </c>
      <c r="R26" s="2">
        <v>5</v>
      </c>
      <c r="S26" s="92" t="s">
        <v>77</v>
      </c>
      <c r="T26" s="92" t="s">
        <v>76</v>
      </c>
    </row>
    <row r="27" spans="1:20" ht="13.5" thickBot="1" x14ac:dyDescent="0.25">
      <c r="B27" s="26"/>
      <c r="C27" s="23">
        <v>4</v>
      </c>
      <c r="D27" s="24">
        <v>0</v>
      </c>
      <c r="E27" s="24">
        <v>0</v>
      </c>
      <c r="F27" s="24">
        <v>0</v>
      </c>
      <c r="G27" s="24">
        <v>0</v>
      </c>
      <c r="H27" s="24">
        <v>0</v>
      </c>
      <c r="I27" s="24">
        <v>0</v>
      </c>
      <c r="J27" s="24">
        <v>0</v>
      </c>
      <c r="K27" s="24">
        <v>0</v>
      </c>
      <c r="L27" s="24">
        <v>0</v>
      </c>
      <c r="M27" s="24">
        <v>0</v>
      </c>
      <c r="N27" s="30">
        <f t="shared" si="0"/>
        <v>0</v>
      </c>
      <c r="O27" s="102"/>
      <c r="Q27" s="2" t="s">
        <v>37</v>
      </c>
      <c r="R27" s="2">
        <v>1</v>
      </c>
      <c r="S27" s="17" t="s">
        <v>17</v>
      </c>
      <c r="T27" s="13" t="s">
        <v>18</v>
      </c>
    </row>
    <row r="28" spans="1:20" x14ac:dyDescent="0.2">
      <c r="B28" s="13" t="str">
        <f>IF(OR($C$3="Höstvete",$C$3="Vårvete",$C$3="Rågvete"),T16,IF($C$3="Råg",T21,IF(OR($C$3="Vårkorn",$C$3="Höstkorn"),T26,T31)))</f>
        <v>DTR</v>
      </c>
      <c r="C28" s="19">
        <v>1</v>
      </c>
      <c r="D28" s="15">
        <v>0</v>
      </c>
      <c r="E28" s="15">
        <v>0</v>
      </c>
      <c r="F28" s="15">
        <v>0</v>
      </c>
      <c r="G28" s="15">
        <v>0</v>
      </c>
      <c r="H28" s="15">
        <v>0</v>
      </c>
      <c r="I28" s="15">
        <v>0</v>
      </c>
      <c r="J28" s="15">
        <v>0</v>
      </c>
      <c r="K28" s="15">
        <v>0</v>
      </c>
      <c r="L28" s="15">
        <v>0</v>
      </c>
      <c r="M28" s="15">
        <v>0</v>
      </c>
      <c r="N28" s="21">
        <f t="shared" si="0"/>
        <v>0</v>
      </c>
      <c r="Q28" s="2" t="s">
        <v>37</v>
      </c>
      <c r="R28" s="2">
        <v>2</v>
      </c>
      <c r="S28" s="17" t="s">
        <v>38</v>
      </c>
      <c r="T28" s="13" t="s">
        <v>39</v>
      </c>
    </row>
    <row r="29" spans="1:20" x14ac:dyDescent="0.2">
      <c r="B29" s="17" t="str">
        <f>IF(OR($C$3="Höstvete",$C$3="Vårvete",$C$3="Rågvete"),S16,IF($C$3="Råg",S21,IF(OR($C$3="Vårkorn",$C$3="Höstkorn"),S26,S31)))</f>
        <v>PYRNTR</v>
      </c>
      <c r="C29" s="19">
        <v>2</v>
      </c>
      <c r="D29" s="20">
        <v>0</v>
      </c>
      <c r="E29" s="20">
        <v>0</v>
      </c>
      <c r="F29" s="20">
        <v>0</v>
      </c>
      <c r="G29" s="20">
        <v>0</v>
      </c>
      <c r="H29" s="20">
        <v>0</v>
      </c>
      <c r="I29" s="20">
        <v>0</v>
      </c>
      <c r="J29" s="20">
        <v>0</v>
      </c>
      <c r="K29" s="20">
        <v>0</v>
      </c>
      <c r="L29" s="20">
        <v>0</v>
      </c>
      <c r="M29" s="20">
        <v>0</v>
      </c>
      <c r="N29" s="21">
        <f t="shared" si="0"/>
        <v>0</v>
      </c>
      <c r="Q29" s="2" t="s">
        <v>37</v>
      </c>
      <c r="R29" s="2">
        <v>3</v>
      </c>
      <c r="S29" s="17" t="s">
        <v>40</v>
      </c>
      <c r="T29" s="13" t="s">
        <v>36</v>
      </c>
    </row>
    <row r="30" spans="1:20" x14ac:dyDescent="0.2">
      <c r="B30" s="17"/>
      <c r="C30" s="19">
        <v>3</v>
      </c>
      <c r="D30" s="20">
        <v>0</v>
      </c>
      <c r="E30" s="20">
        <v>0</v>
      </c>
      <c r="F30" s="20">
        <v>0</v>
      </c>
      <c r="G30" s="20">
        <v>0</v>
      </c>
      <c r="H30" s="20">
        <v>0</v>
      </c>
      <c r="I30" s="20">
        <v>0</v>
      </c>
      <c r="J30" s="20">
        <v>0</v>
      </c>
      <c r="K30" s="20">
        <v>0</v>
      </c>
      <c r="L30" s="20">
        <v>0</v>
      </c>
      <c r="M30" s="20">
        <v>0</v>
      </c>
      <c r="N30" s="21">
        <f t="shared" si="0"/>
        <v>0</v>
      </c>
      <c r="Q30" s="2" t="s">
        <v>37</v>
      </c>
      <c r="R30" s="2">
        <v>4</v>
      </c>
      <c r="S30" s="17" t="s">
        <v>41</v>
      </c>
      <c r="T30" s="13" t="s">
        <v>42</v>
      </c>
    </row>
    <row r="31" spans="1:20" ht="13.5" thickBot="1" x14ac:dyDescent="0.25">
      <c r="A31" s="32"/>
      <c r="B31" s="33"/>
      <c r="C31" s="34">
        <v>4</v>
      </c>
      <c r="D31" s="24">
        <v>0</v>
      </c>
      <c r="E31" s="24">
        <v>0</v>
      </c>
      <c r="F31" s="24">
        <v>0</v>
      </c>
      <c r="G31" s="24">
        <v>0</v>
      </c>
      <c r="H31" s="24">
        <v>0</v>
      </c>
      <c r="I31" s="24">
        <v>0</v>
      </c>
      <c r="J31" s="24">
        <v>0</v>
      </c>
      <c r="K31" s="24">
        <v>0</v>
      </c>
      <c r="L31" s="24">
        <v>0</v>
      </c>
      <c r="M31" s="24">
        <v>0</v>
      </c>
      <c r="N31" s="36">
        <f t="shared" si="0"/>
        <v>0</v>
      </c>
      <c r="O31" s="11"/>
      <c r="S31" s="2" t="s">
        <v>31</v>
      </c>
      <c r="T31" s="2" t="s">
        <v>31</v>
      </c>
    </row>
    <row r="32" spans="1:20" ht="13.5" thickTop="1" x14ac:dyDescent="0.2">
      <c r="A32" s="12" t="s">
        <v>43</v>
      </c>
      <c r="B32" s="13" t="str">
        <f>B12</f>
        <v>Mjöldagg</v>
      </c>
      <c r="C32" s="14">
        <v>1</v>
      </c>
      <c r="D32" s="15">
        <v>0</v>
      </c>
      <c r="E32" s="15">
        <v>0</v>
      </c>
      <c r="F32" s="15">
        <v>0</v>
      </c>
      <c r="G32" s="15">
        <v>0</v>
      </c>
      <c r="H32" s="15">
        <v>0</v>
      </c>
      <c r="I32" s="15">
        <v>0</v>
      </c>
      <c r="J32" s="15">
        <v>0</v>
      </c>
      <c r="K32" s="15">
        <v>0</v>
      </c>
      <c r="L32" s="15">
        <v>0</v>
      </c>
      <c r="M32" s="15">
        <v>0</v>
      </c>
      <c r="N32" s="16">
        <f t="shared" si="0"/>
        <v>0</v>
      </c>
      <c r="O32" s="28"/>
    </row>
    <row r="33" spans="1:19" x14ac:dyDescent="0.2">
      <c r="A33" s="18" t="s">
        <v>19</v>
      </c>
      <c r="B33" s="17" t="str">
        <f>B13</f>
        <v>ERYSGR</v>
      </c>
      <c r="C33" s="19">
        <v>2</v>
      </c>
      <c r="D33" s="20">
        <v>0</v>
      </c>
      <c r="E33" s="20">
        <v>0</v>
      </c>
      <c r="F33" s="20">
        <v>0</v>
      </c>
      <c r="G33" s="20">
        <v>0</v>
      </c>
      <c r="H33" s="20">
        <v>0</v>
      </c>
      <c r="I33" s="20">
        <v>0</v>
      </c>
      <c r="J33" s="20">
        <v>0</v>
      </c>
      <c r="K33" s="20">
        <v>0</v>
      </c>
      <c r="L33" s="20">
        <v>0</v>
      </c>
      <c r="M33" s="20">
        <v>0</v>
      </c>
      <c r="N33" s="21">
        <f t="shared" si="0"/>
        <v>0</v>
      </c>
      <c r="O33" s="29"/>
    </row>
    <row r="34" spans="1:19" ht="12.75" customHeight="1" x14ac:dyDescent="0.2">
      <c r="A34" s="109">
        <f>'Obeh 1'!A34:A35</f>
        <v>0</v>
      </c>
      <c r="B34" s="17"/>
      <c r="C34" s="19">
        <v>3</v>
      </c>
      <c r="D34" s="20">
        <v>0</v>
      </c>
      <c r="E34" s="20">
        <v>0</v>
      </c>
      <c r="F34" s="20">
        <v>0</v>
      </c>
      <c r="G34" s="20">
        <v>0</v>
      </c>
      <c r="H34" s="20">
        <v>0</v>
      </c>
      <c r="I34" s="20">
        <v>0</v>
      </c>
      <c r="J34" s="20">
        <v>0</v>
      </c>
      <c r="K34" s="20">
        <v>0</v>
      </c>
      <c r="L34" s="20">
        <v>0</v>
      </c>
      <c r="M34" s="20">
        <v>0</v>
      </c>
      <c r="N34" s="21">
        <f t="shared" si="0"/>
        <v>0</v>
      </c>
      <c r="O34" s="29"/>
    </row>
    <row r="35" spans="1:19" ht="13.5" customHeight="1" thickBot="1" x14ac:dyDescent="0.25">
      <c r="A35" s="110"/>
      <c r="B35" s="22"/>
      <c r="C35" s="23">
        <v>4</v>
      </c>
      <c r="D35" s="24">
        <v>0</v>
      </c>
      <c r="E35" s="24">
        <v>0</v>
      </c>
      <c r="F35" s="24">
        <v>0</v>
      </c>
      <c r="G35" s="24">
        <v>0</v>
      </c>
      <c r="H35" s="24">
        <v>0</v>
      </c>
      <c r="I35" s="24">
        <v>0</v>
      </c>
      <c r="J35" s="24">
        <v>0</v>
      </c>
      <c r="K35" s="24">
        <v>0</v>
      </c>
      <c r="L35" s="24">
        <v>0</v>
      </c>
      <c r="M35" s="24">
        <v>0</v>
      </c>
      <c r="N35" s="25">
        <f t="shared" si="0"/>
        <v>0</v>
      </c>
      <c r="O35" s="31"/>
    </row>
    <row r="36" spans="1:19" x14ac:dyDescent="0.2">
      <c r="B36" s="13" t="str">
        <f>B16</f>
        <v>Brunrost</v>
      </c>
      <c r="C36" s="14">
        <v>1</v>
      </c>
      <c r="D36" s="15">
        <v>0</v>
      </c>
      <c r="E36" s="15">
        <v>0</v>
      </c>
      <c r="F36" s="15">
        <v>0</v>
      </c>
      <c r="G36" s="15">
        <v>0</v>
      </c>
      <c r="H36" s="15">
        <v>0</v>
      </c>
      <c r="I36" s="15">
        <v>0</v>
      </c>
      <c r="J36" s="15">
        <v>0</v>
      </c>
      <c r="K36" s="15">
        <v>0</v>
      </c>
      <c r="L36" s="15">
        <v>0</v>
      </c>
      <c r="M36" s="15">
        <v>0</v>
      </c>
      <c r="N36" s="16">
        <f t="shared" si="0"/>
        <v>0</v>
      </c>
    </row>
    <row r="37" spans="1:19" x14ac:dyDescent="0.2">
      <c r="B37" s="17" t="str">
        <f>B17</f>
        <v>PUCCRE</v>
      </c>
      <c r="C37" s="19">
        <v>2</v>
      </c>
      <c r="D37" s="20">
        <v>0</v>
      </c>
      <c r="E37" s="20">
        <v>0</v>
      </c>
      <c r="F37" s="20">
        <v>0</v>
      </c>
      <c r="G37" s="20">
        <v>0</v>
      </c>
      <c r="H37" s="20">
        <v>0</v>
      </c>
      <c r="I37" s="20">
        <v>0</v>
      </c>
      <c r="J37" s="20">
        <v>0</v>
      </c>
      <c r="K37" s="20">
        <v>0</v>
      </c>
      <c r="L37" s="20">
        <v>0</v>
      </c>
      <c r="M37" s="20">
        <v>0</v>
      </c>
      <c r="N37" s="21">
        <f t="shared" si="0"/>
        <v>0</v>
      </c>
    </row>
    <row r="38" spans="1:19" x14ac:dyDescent="0.2">
      <c r="B38" s="17"/>
      <c r="C38" s="19">
        <v>3</v>
      </c>
      <c r="D38" s="20">
        <v>0</v>
      </c>
      <c r="E38" s="20">
        <v>0</v>
      </c>
      <c r="F38" s="20">
        <v>0</v>
      </c>
      <c r="G38" s="20">
        <v>0</v>
      </c>
      <c r="H38" s="20">
        <v>0</v>
      </c>
      <c r="I38" s="20">
        <v>0</v>
      </c>
      <c r="J38" s="20">
        <v>0</v>
      </c>
      <c r="K38" s="20">
        <v>0</v>
      </c>
      <c r="L38" s="20">
        <v>0</v>
      </c>
      <c r="M38" s="20">
        <v>0</v>
      </c>
      <c r="N38" s="21">
        <f t="shared" si="0"/>
        <v>0</v>
      </c>
    </row>
    <row r="39" spans="1:19" ht="13.5" thickBot="1" x14ac:dyDescent="0.25">
      <c r="B39" s="26"/>
      <c r="C39" s="23">
        <v>4</v>
      </c>
      <c r="D39" s="24">
        <v>0</v>
      </c>
      <c r="E39" s="24">
        <v>0</v>
      </c>
      <c r="F39" s="24">
        <v>0</v>
      </c>
      <c r="G39" s="24">
        <v>0</v>
      </c>
      <c r="H39" s="24">
        <v>0</v>
      </c>
      <c r="I39" s="24">
        <v>0</v>
      </c>
      <c r="J39" s="24">
        <v>0</v>
      </c>
      <c r="K39" s="24">
        <v>0</v>
      </c>
      <c r="L39" s="24">
        <v>0</v>
      </c>
      <c r="M39" s="24">
        <v>0</v>
      </c>
      <c r="N39" s="25">
        <f t="shared" si="0"/>
        <v>0</v>
      </c>
    </row>
    <row r="40" spans="1:19" x14ac:dyDescent="0.2">
      <c r="B40" s="13" t="str">
        <f>B20</f>
        <v>Gulrost</v>
      </c>
      <c r="C40" s="19">
        <v>1</v>
      </c>
      <c r="D40" s="15">
        <v>0</v>
      </c>
      <c r="E40" s="15">
        <v>0</v>
      </c>
      <c r="F40" s="15">
        <v>0</v>
      </c>
      <c r="G40" s="15">
        <v>0</v>
      </c>
      <c r="H40" s="15">
        <v>0</v>
      </c>
      <c r="I40" s="15">
        <v>0</v>
      </c>
      <c r="J40" s="15">
        <v>0</v>
      </c>
      <c r="K40" s="15">
        <v>0</v>
      </c>
      <c r="L40" s="15">
        <v>0</v>
      </c>
      <c r="M40" s="15">
        <v>0</v>
      </c>
      <c r="N40" s="21">
        <f t="shared" si="0"/>
        <v>0</v>
      </c>
    </row>
    <row r="41" spans="1:19" x14ac:dyDescent="0.2">
      <c r="B41" s="17" t="str">
        <f>B21</f>
        <v>PUCCST</v>
      </c>
      <c r="C41" s="19">
        <v>2</v>
      </c>
      <c r="D41" s="20">
        <v>0</v>
      </c>
      <c r="E41" s="20">
        <v>0</v>
      </c>
      <c r="F41" s="20">
        <v>0</v>
      </c>
      <c r="G41" s="20">
        <v>0</v>
      </c>
      <c r="H41" s="20">
        <v>0</v>
      </c>
      <c r="I41" s="20">
        <v>0</v>
      </c>
      <c r="J41" s="20">
        <v>0</v>
      </c>
      <c r="K41" s="20">
        <v>0</v>
      </c>
      <c r="L41" s="20">
        <v>0</v>
      </c>
      <c r="M41" s="20">
        <v>0</v>
      </c>
      <c r="N41" s="21">
        <f t="shared" si="0"/>
        <v>0</v>
      </c>
      <c r="R41" s="13"/>
    </row>
    <row r="42" spans="1:19" x14ac:dyDescent="0.2">
      <c r="B42" s="17"/>
      <c r="C42" s="19">
        <v>3</v>
      </c>
      <c r="D42" s="20">
        <v>0</v>
      </c>
      <c r="E42" s="20">
        <v>0</v>
      </c>
      <c r="F42" s="20">
        <v>0</v>
      </c>
      <c r="G42" s="20">
        <v>0</v>
      </c>
      <c r="H42" s="20">
        <v>0</v>
      </c>
      <c r="I42" s="20">
        <v>0</v>
      </c>
      <c r="J42" s="20">
        <v>0</v>
      </c>
      <c r="K42" s="20">
        <v>0</v>
      </c>
      <c r="L42" s="20">
        <v>0</v>
      </c>
      <c r="M42" s="20">
        <v>0</v>
      </c>
      <c r="N42" s="21">
        <f t="shared" si="0"/>
        <v>0</v>
      </c>
      <c r="R42" s="13"/>
      <c r="S42" s="13"/>
    </row>
    <row r="43" spans="1:19" ht="13.5" thickBot="1" x14ac:dyDescent="0.25">
      <c r="B43" s="26"/>
      <c r="C43" s="23">
        <v>4</v>
      </c>
      <c r="D43" s="24">
        <v>0</v>
      </c>
      <c r="E43" s="24">
        <v>0</v>
      </c>
      <c r="F43" s="24">
        <v>0</v>
      </c>
      <c r="G43" s="24">
        <v>0</v>
      </c>
      <c r="H43" s="24">
        <v>0</v>
      </c>
      <c r="I43" s="24">
        <v>0</v>
      </c>
      <c r="J43" s="24">
        <v>0</v>
      </c>
      <c r="K43" s="24">
        <v>0</v>
      </c>
      <c r="L43" s="24">
        <v>0</v>
      </c>
      <c r="M43" s="24">
        <v>0</v>
      </c>
      <c r="N43" s="25">
        <f t="shared" si="0"/>
        <v>0</v>
      </c>
      <c r="O43" s="93"/>
      <c r="R43" s="13"/>
      <c r="S43" s="13"/>
    </row>
    <row r="44" spans="1:19" x14ac:dyDescent="0.2">
      <c r="B44" s="13" t="str">
        <f>B24</f>
        <v>Svartpricksjuka</v>
      </c>
      <c r="C44" s="19">
        <v>1</v>
      </c>
      <c r="D44" s="20">
        <v>0</v>
      </c>
      <c r="E44" s="20">
        <v>0</v>
      </c>
      <c r="F44" s="20">
        <v>0</v>
      </c>
      <c r="G44" s="20">
        <v>0</v>
      </c>
      <c r="H44" s="20">
        <v>0</v>
      </c>
      <c r="I44" s="20">
        <v>0</v>
      </c>
      <c r="J44" s="20">
        <v>0</v>
      </c>
      <c r="K44" s="20">
        <v>0</v>
      </c>
      <c r="L44" s="20">
        <v>0</v>
      </c>
      <c r="M44" s="20">
        <v>0</v>
      </c>
      <c r="N44" s="27">
        <f t="shared" si="0"/>
        <v>0</v>
      </c>
      <c r="O44" s="107"/>
      <c r="R44" s="13"/>
      <c r="S44" s="13"/>
    </row>
    <row r="45" spans="1:19" x14ac:dyDescent="0.2">
      <c r="B45" s="17" t="str">
        <f>B25</f>
        <v>SEPTTR</v>
      </c>
      <c r="C45" s="19">
        <v>2</v>
      </c>
      <c r="D45" s="20">
        <v>0</v>
      </c>
      <c r="E45" s="20">
        <v>0</v>
      </c>
      <c r="F45" s="20">
        <v>0</v>
      </c>
      <c r="G45" s="20">
        <v>0</v>
      </c>
      <c r="H45" s="20">
        <v>0</v>
      </c>
      <c r="I45" s="20">
        <v>0</v>
      </c>
      <c r="J45" s="20">
        <v>0</v>
      </c>
      <c r="K45" s="20">
        <v>0</v>
      </c>
      <c r="L45" s="20">
        <v>0</v>
      </c>
      <c r="M45" s="20">
        <v>0</v>
      </c>
      <c r="N45" s="27">
        <f t="shared" si="0"/>
        <v>0</v>
      </c>
      <c r="O45" s="107"/>
      <c r="R45" s="13"/>
      <c r="S45" s="13"/>
    </row>
    <row r="46" spans="1:19" x14ac:dyDescent="0.2">
      <c r="B46" s="17"/>
      <c r="C46" s="19">
        <v>3</v>
      </c>
      <c r="D46" s="20">
        <v>0.1</v>
      </c>
      <c r="E46" s="20">
        <v>0.1</v>
      </c>
      <c r="F46" s="20">
        <v>0</v>
      </c>
      <c r="G46" s="20">
        <v>0</v>
      </c>
      <c r="H46" s="20">
        <v>0</v>
      </c>
      <c r="I46" s="20">
        <v>0</v>
      </c>
      <c r="J46" s="20">
        <v>0</v>
      </c>
      <c r="K46" s="20">
        <v>0</v>
      </c>
      <c r="L46" s="20">
        <v>0</v>
      </c>
      <c r="M46" s="20">
        <v>0</v>
      </c>
      <c r="N46" s="27">
        <f t="shared" si="0"/>
        <v>0.02</v>
      </c>
      <c r="O46" s="107"/>
      <c r="R46" s="13"/>
      <c r="S46" s="13"/>
    </row>
    <row r="47" spans="1:19" ht="13.5" thickBot="1" x14ac:dyDescent="0.25">
      <c r="B47" s="26"/>
      <c r="C47" s="23">
        <v>4</v>
      </c>
      <c r="D47" s="24">
        <v>0</v>
      </c>
      <c r="E47" s="24">
        <v>0</v>
      </c>
      <c r="F47" s="24">
        <v>0.5</v>
      </c>
      <c r="G47" s="24">
        <v>0</v>
      </c>
      <c r="H47" s="24">
        <v>0</v>
      </c>
      <c r="I47" s="24">
        <v>0</v>
      </c>
      <c r="J47" s="24">
        <v>0</v>
      </c>
      <c r="K47" s="24">
        <v>0</v>
      </c>
      <c r="L47" s="24">
        <v>0</v>
      </c>
      <c r="M47" s="24">
        <v>0</v>
      </c>
      <c r="N47" s="30">
        <f t="shared" si="0"/>
        <v>0.05</v>
      </c>
      <c r="O47" s="107"/>
      <c r="R47" s="13"/>
      <c r="S47" s="13"/>
    </row>
    <row r="48" spans="1:19" x14ac:dyDescent="0.2">
      <c r="B48" s="13" t="str">
        <f>B28</f>
        <v>DTR</v>
      </c>
      <c r="C48" s="19">
        <v>1</v>
      </c>
      <c r="D48" s="15">
        <v>0</v>
      </c>
      <c r="E48" s="15">
        <v>0</v>
      </c>
      <c r="F48" s="15">
        <v>0</v>
      </c>
      <c r="G48" s="15">
        <v>0</v>
      </c>
      <c r="H48" s="15">
        <v>0</v>
      </c>
      <c r="I48" s="15">
        <v>0</v>
      </c>
      <c r="J48" s="15">
        <v>0</v>
      </c>
      <c r="K48" s="15">
        <v>0</v>
      </c>
      <c r="L48" s="15">
        <v>0</v>
      </c>
      <c r="M48" s="15">
        <v>0</v>
      </c>
      <c r="N48" s="21">
        <f t="shared" si="0"/>
        <v>0</v>
      </c>
      <c r="O48" s="93"/>
    </row>
    <row r="49" spans="1:15" x14ac:dyDescent="0.2">
      <c r="B49" s="17" t="str">
        <f>B29</f>
        <v>PYRNTR</v>
      </c>
      <c r="C49" s="19">
        <v>2</v>
      </c>
      <c r="D49" s="20">
        <v>0</v>
      </c>
      <c r="E49" s="20">
        <v>0</v>
      </c>
      <c r="F49" s="20">
        <v>0</v>
      </c>
      <c r="G49" s="20">
        <v>0</v>
      </c>
      <c r="H49" s="20">
        <v>0</v>
      </c>
      <c r="I49" s="20">
        <v>0</v>
      </c>
      <c r="J49" s="20">
        <v>0</v>
      </c>
      <c r="K49" s="20">
        <v>0</v>
      </c>
      <c r="L49" s="20">
        <v>0</v>
      </c>
      <c r="M49" s="20">
        <v>0</v>
      </c>
      <c r="N49" s="21">
        <f t="shared" si="0"/>
        <v>0</v>
      </c>
    </row>
    <row r="50" spans="1:15" x14ac:dyDescent="0.2">
      <c r="B50" s="17"/>
      <c r="C50" s="19">
        <v>3</v>
      </c>
      <c r="D50" s="20">
        <v>0</v>
      </c>
      <c r="E50" s="20">
        <v>0</v>
      </c>
      <c r="F50" s="20">
        <v>0</v>
      </c>
      <c r="G50" s="20">
        <v>0</v>
      </c>
      <c r="H50" s="20">
        <v>0</v>
      </c>
      <c r="I50" s="20">
        <v>0</v>
      </c>
      <c r="J50" s="20">
        <v>0</v>
      </c>
      <c r="K50" s="20">
        <v>0</v>
      </c>
      <c r="L50" s="20">
        <v>0</v>
      </c>
      <c r="M50" s="20">
        <v>0</v>
      </c>
      <c r="N50" s="21">
        <f t="shared" si="0"/>
        <v>0</v>
      </c>
    </row>
    <row r="51" spans="1:15" ht="13.5" thickBot="1" x14ac:dyDescent="0.25">
      <c r="A51" s="32"/>
      <c r="B51" s="33"/>
      <c r="C51" s="34">
        <v>4</v>
      </c>
      <c r="D51" s="24">
        <v>0</v>
      </c>
      <c r="E51" s="24">
        <v>0</v>
      </c>
      <c r="F51" s="24">
        <v>0</v>
      </c>
      <c r="G51" s="24">
        <v>0</v>
      </c>
      <c r="H51" s="24">
        <v>0</v>
      </c>
      <c r="I51" s="24">
        <v>0</v>
      </c>
      <c r="J51" s="24">
        <v>0</v>
      </c>
      <c r="K51" s="24">
        <v>0</v>
      </c>
      <c r="L51" s="24">
        <v>0</v>
      </c>
      <c r="M51" s="24">
        <v>0</v>
      </c>
      <c r="N51" s="36">
        <f t="shared" si="0"/>
        <v>0</v>
      </c>
    </row>
    <row r="52" spans="1:15" ht="13.5" thickTop="1" x14ac:dyDescent="0.2">
      <c r="A52" s="99"/>
      <c r="B52" s="100"/>
      <c r="C52" s="101"/>
      <c r="D52" s="102"/>
      <c r="E52" s="102"/>
      <c r="F52" s="102"/>
      <c r="G52" s="102"/>
      <c r="H52" s="102"/>
      <c r="I52" s="102"/>
      <c r="J52" s="102"/>
      <c r="K52" s="102"/>
      <c r="L52" s="102"/>
      <c r="M52" s="102"/>
      <c r="N52" s="103"/>
    </row>
    <row r="53" spans="1:15" ht="0.75" customHeight="1" x14ac:dyDescent="0.2">
      <c r="A53" s="37"/>
      <c r="B53" s="37"/>
      <c r="C53" s="37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</row>
    <row r="54" spans="1:15" hidden="1" x14ac:dyDescent="0.2">
      <c r="A54" s="37"/>
      <c r="B54" s="37"/>
      <c r="C54" s="37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</row>
    <row r="55" spans="1:15" ht="15.75" x14ac:dyDescent="0.25">
      <c r="L55" s="5" t="s">
        <v>44</v>
      </c>
    </row>
    <row r="56" spans="1:15" ht="11.25" customHeight="1" x14ac:dyDescent="0.25">
      <c r="A56" s="94" t="s">
        <v>72</v>
      </c>
      <c r="B56" s="95"/>
      <c r="L56" s="5"/>
    </row>
    <row r="57" spans="1:15" ht="15.75" customHeight="1" x14ac:dyDescent="0.25">
      <c r="A57" s="143" t="str">
        <f>IF(ISBLANK(A6),"",A6)</f>
        <v/>
      </c>
      <c r="B57" s="143"/>
    </row>
    <row r="58" spans="1:15" x14ac:dyDescent="0.2">
      <c r="A58" s="121" t="s">
        <v>2</v>
      </c>
      <c r="B58" s="121"/>
      <c r="C58" s="122" t="s">
        <v>3</v>
      </c>
      <c r="D58" s="123"/>
      <c r="E58" s="124"/>
      <c r="F58" s="111" t="s">
        <v>4</v>
      </c>
      <c r="G58" s="125"/>
      <c r="H58" s="112"/>
      <c r="I58" s="133" t="s">
        <v>5</v>
      </c>
      <c r="J58" s="133"/>
      <c r="K58" s="133"/>
      <c r="L58" s="111"/>
      <c r="M58" s="133" t="s">
        <v>6</v>
      </c>
      <c r="N58" s="133"/>
    </row>
    <row r="59" spans="1:15" ht="25.5" customHeight="1" x14ac:dyDescent="0.25">
      <c r="A59" s="143" t="str">
        <f>IF(ISBLANK(A8),"",A8)</f>
        <v>HS20094</v>
      </c>
      <c r="B59" s="143"/>
      <c r="C59" s="149" t="str">
        <f>IF(ISBLANK(C8),"",C8)</f>
        <v/>
      </c>
      <c r="D59" s="150"/>
      <c r="E59" s="151"/>
      <c r="F59" s="149">
        <f>IF(ISBLANK(F8),"",F8)</f>
        <v>59</v>
      </c>
      <c r="G59" s="150"/>
      <c r="H59" s="151"/>
      <c r="I59" s="144">
        <f>IF(ISBLANK(I8),"",I8)</f>
        <v>43985</v>
      </c>
      <c r="J59" s="145"/>
      <c r="K59" s="145"/>
      <c r="L59" s="145"/>
      <c r="M59" s="155" t="str">
        <f>IF(ISBLANK(M8),"",M8)</f>
        <v>HH</v>
      </c>
      <c r="N59" s="155"/>
    </row>
    <row r="60" spans="1:15" ht="12.6" customHeight="1" x14ac:dyDescent="0.2">
      <c r="D60" s="126" t="s">
        <v>7</v>
      </c>
      <c r="E60" s="126"/>
      <c r="F60" s="126"/>
      <c r="G60" s="126"/>
      <c r="H60" s="126"/>
      <c r="I60" s="126"/>
      <c r="J60" s="126"/>
      <c r="K60" s="126"/>
      <c r="L60" s="126"/>
      <c r="M60" s="126"/>
      <c r="N60" s="126"/>
    </row>
    <row r="61" spans="1:15" ht="12.6" customHeight="1" x14ac:dyDescent="0.2">
      <c r="B61" s="6" t="s">
        <v>8</v>
      </c>
      <c r="C61" s="7" t="s">
        <v>9</v>
      </c>
      <c r="D61" s="127" t="s">
        <v>10</v>
      </c>
      <c r="E61" s="128"/>
      <c r="F61" s="128"/>
      <c r="G61" s="128"/>
      <c r="H61" s="128"/>
      <c r="I61" s="128"/>
      <c r="J61" s="128"/>
      <c r="K61" s="128"/>
      <c r="L61" s="128"/>
      <c r="M61" s="128"/>
      <c r="O61" s="2" t="s">
        <v>11</v>
      </c>
    </row>
    <row r="62" spans="1:15" ht="12.6" customHeight="1" thickBot="1" x14ac:dyDescent="0.25">
      <c r="A62" s="8"/>
      <c r="B62" s="8"/>
      <c r="C62" s="9" t="s">
        <v>12</v>
      </c>
      <c r="D62" s="10">
        <v>1</v>
      </c>
      <c r="E62" s="10">
        <v>2</v>
      </c>
      <c r="F62" s="10">
        <v>3</v>
      </c>
      <c r="G62" s="10">
        <v>4</v>
      </c>
      <c r="H62" s="10">
        <v>5</v>
      </c>
      <c r="I62" s="10">
        <v>6</v>
      </c>
      <c r="J62" s="10">
        <v>7</v>
      </c>
      <c r="K62" s="10">
        <v>8</v>
      </c>
      <c r="L62" s="10">
        <v>9</v>
      </c>
      <c r="M62" s="10">
        <v>10</v>
      </c>
      <c r="N62" s="11" t="s">
        <v>13</v>
      </c>
      <c r="O62" s="10" t="s">
        <v>14</v>
      </c>
    </row>
    <row r="63" spans="1:15" ht="12.6" customHeight="1" x14ac:dyDescent="0.2">
      <c r="A63" s="12" t="s">
        <v>45</v>
      </c>
      <c r="B63" s="13" t="str">
        <f>B12</f>
        <v>Mjöldagg</v>
      </c>
      <c r="C63" s="14">
        <v>1</v>
      </c>
      <c r="D63" s="15">
        <v>0</v>
      </c>
      <c r="E63" s="15">
        <v>0</v>
      </c>
      <c r="F63" s="15">
        <v>0</v>
      </c>
      <c r="G63" s="15">
        <v>0</v>
      </c>
      <c r="H63" s="15">
        <v>0</v>
      </c>
      <c r="I63" s="15">
        <v>0</v>
      </c>
      <c r="J63" s="15">
        <v>0</v>
      </c>
      <c r="K63" s="15">
        <v>0</v>
      </c>
      <c r="L63" s="15">
        <v>0</v>
      </c>
      <c r="M63" s="15">
        <v>0</v>
      </c>
      <c r="N63" s="16">
        <f t="shared" ref="N63:N102" si="1">AVERAGE(D63:M63)</f>
        <v>0</v>
      </c>
      <c r="O63" s="28"/>
    </row>
    <row r="64" spans="1:15" ht="12.6" customHeight="1" x14ac:dyDescent="0.2">
      <c r="A64" s="18" t="s">
        <v>19</v>
      </c>
      <c r="B64" s="17" t="str">
        <f>B13</f>
        <v>ERYSGR</v>
      </c>
      <c r="C64" s="19">
        <v>2</v>
      </c>
      <c r="D64" s="20">
        <v>0</v>
      </c>
      <c r="E64" s="20">
        <v>0.1</v>
      </c>
      <c r="F64" s="20">
        <v>0</v>
      </c>
      <c r="G64" s="20">
        <v>0</v>
      </c>
      <c r="H64" s="20">
        <v>0</v>
      </c>
      <c r="I64" s="20">
        <v>0</v>
      </c>
      <c r="J64" s="20">
        <v>0</v>
      </c>
      <c r="K64" s="20">
        <v>0</v>
      </c>
      <c r="L64" s="20">
        <v>0</v>
      </c>
      <c r="M64" s="20">
        <v>0</v>
      </c>
      <c r="N64" s="21">
        <f t="shared" si="1"/>
        <v>0.01</v>
      </c>
      <c r="O64" s="29"/>
    </row>
    <row r="65" spans="1:15" ht="12.6" customHeight="1" x14ac:dyDescent="0.2">
      <c r="A65" s="109">
        <f>'Obeh 1'!A65:A66</f>
        <v>0</v>
      </c>
      <c r="B65" s="17"/>
      <c r="C65" s="19">
        <v>3</v>
      </c>
      <c r="D65" s="20">
        <v>0</v>
      </c>
      <c r="E65" s="20">
        <v>0</v>
      </c>
      <c r="F65" s="20">
        <v>0</v>
      </c>
      <c r="G65" s="20">
        <v>0</v>
      </c>
      <c r="H65" s="20">
        <v>0.1</v>
      </c>
      <c r="I65" s="20">
        <v>0</v>
      </c>
      <c r="J65" s="20">
        <v>0</v>
      </c>
      <c r="K65" s="20">
        <v>0</v>
      </c>
      <c r="L65" s="20">
        <v>0</v>
      </c>
      <c r="M65" s="20">
        <v>0</v>
      </c>
      <c r="N65" s="21">
        <f t="shared" si="1"/>
        <v>0.01</v>
      </c>
      <c r="O65" s="29"/>
    </row>
    <row r="66" spans="1:15" ht="12.6" customHeight="1" thickBot="1" x14ac:dyDescent="0.25">
      <c r="A66" s="110"/>
      <c r="B66" s="22"/>
      <c r="C66" s="23">
        <v>4</v>
      </c>
      <c r="D66" s="24">
        <v>0</v>
      </c>
      <c r="E66" s="24">
        <v>0</v>
      </c>
      <c r="F66" s="24">
        <v>0</v>
      </c>
      <c r="G66" s="24">
        <v>0</v>
      </c>
      <c r="H66" s="24">
        <v>0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5">
        <f t="shared" si="1"/>
        <v>0</v>
      </c>
      <c r="O66" s="31"/>
    </row>
    <row r="67" spans="1:15" ht="12.6" customHeight="1" x14ac:dyDescent="0.2">
      <c r="B67" s="13" t="str">
        <f>B16</f>
        <v>Brunrost</v>
      </c>
      <c r="C67" s="14">
        <v>1</v>
      </c>
      <c r="D67" s="15">
        <v>0</v>
      </c>
      <c r="E67" s="15">
        <v>0</v>
      </c>
      <c r="F67" s="15">
        <v>0</v>
      </c>
      <c r="G67" s="15">
        <v>0</v>
      </c>
      <c r="H67" s="15">
        <v>0</v>
      </c>
      <c r="I67" s="15">
        <v>0</v>
      </c>
      <c r="J67" s="15">
        <v>0</v>
      </c>
      <c r="K67" s="15">
        <v>0</v>
      </c>
      <c r="L67" s="15">
        <v>0</v>
      </c>
      <c r="M67" s="15">
        <v>0</v>
      </c>
      <c r="N67" s="16">
        <f t="shared" si="1"/>
        <v>0</v>
      </c>
    </row>
    <row r="68" spans="1:15" ht="12.6" customHeight="1" x14ac:dyDescent="0.2">
      <c r="B68" s="17" t="str">
        <f>B17</f>
        <v>PUCCRE</v>
      </c>
      <c r="C68" s="19">
        <v>2</v>
      </c>
      <c r="D68" s="20">
        <v>0</v>
      </c>
      <c r="E68" s="20">
        <v>0</v>
      </c>
      <c r="F68" s="20">
        <v>0</v>
      </c>
      <c r="G68" s="20">
        <v>0</v>
      </c>
      <c r="H68" s="20">
        <v>0</v>
      </c>
      <c r="I68" s="20">
        <v>0</v>
      </c>
      <c r="J68" s="20">
        <v>0</v>
      </c>
      <c r="K68" s="20">
        <v>0</v>
      </c>
      <c r="L68" s="20">
        <v>0</v>
      </c>
      <c r="M68" s="20">
        <v>0</v>
      </c>
      <c r="N68" s="21">
        <f t="shared" si="1"/>
        <v>0</v>
      </c>
    </row>
    <row r="69" spans="1:15" ht="12.6" customHeight="1" x14ac:dyDescent="0.2">
      <c r="B69" s="17"/>
      <c r="C69" s="19">
        <v>3</v>
      </c>
      <c r="D69" s="20">
        <v>0</v>
      </c>
      <c r="E69" s="20">
        <v>0</v>
      </c>
      <c r="F69" s="20">
        <v>0</v>
      </c>
      <c r="G69" s="20">
        <v>0</v>
      </c>
      <c r="H69" s="20">
        <v>0</v>
      </c>
      <c r="I69" s="20">
        <v>0</v>
      </c>
      <c r="J69" s="20">
        <v>0</v>
      </c>
      <c r="K69" s="20">
        <v>0</v>
      </c>
      <c r="L69" s="20">
        <v>0</v>
      </c>
      <c r="M69" s="20">
        <v>0</v>
      </c>
      <c r="N69" s="21">
        <f t="shared" si="1"/>
        <v>0</v>
      </c>
    </row>
    <row r="70" spans="1:15" ht="12.6" customHeight="1" thickBot="1" x14ac:dyDescent="0.25">
      <c r="B70" s="26"/>
      <c r="C70" s="23">
        <v>4</v>
      </c>
      <c r="D70" s="24">
        <v>0</v>
      </c>
      <c r="E70" s="24">
        <v>0</v>
      </c>
      <c r="F70" s="24">
        <v>0</v>
      </c>
      <c r="G70" s="24">
        <v>0</v>
      </c>
      <c r="H70" s="24">
        <v>0</v>
      </c>
      <c r="I70" s="24">
        <v>0</v>
      </c>
      <c r="J70" s="24">
        <v>0</v>
      </c>
      <c r="K70" s="24">
        <v>0</v>
      </c>
      <c r="L70" s="24">
        <v>0</v>
      </c>
      <c r="M70" s="24">
        <v>0</v>
      </c>
      <c r="N70" s="25">
        <f t="shared" si="1"/>
        <v>0</v>
      </c>
    </row>
    <row r="71" spans="1:15" ht="12.6" customHeight="1" x14ac:dyDescent="0.2">
      <c r="B71" s="13" t="str">
        <f>B20</f>
        <v>Gulrost</v>
      </c>
      <c r="C71" s="19">
        <v>1</v>
      </c>
      <c r="D71" s="15">
        <v>0</v>
      </c>
      <c r="E71" s="15">
        <v>0</v>
      </c>
      <c r="F71" s="15">
        <v>0</v>
      </c>
      <c r="G71" s="15">
        <v>0</v>
      </c>
      <c r="H71" s="15">
        <v>0</v>
      </c>
      <c r="I71" s="15">
        <v>0</v>
      </c>
      <c r="J71" s="15">
        <v>0</v>
      </c>
      <c r="K71" s="15">
        <v>0</v>
      </c>
      <c r="L71" s="15">
        <v>0</v>
      </c>
      <c r="M71" s="15">
        <v>0</v>
      </c>
      <c r="N71" s="21">
        <f t="shared" si="1"/>
        <v>0</v>
      </c>
    </row>
    <row r="72" spans="1:15" ht="12.6" customHeight="1" x14ac:dyDescent="0.2">
      <c r="B72" s="17" t="str">
        <f>B21</f>
        <v>PUCCST</v>
      </c>
      <c r="C72" s="19">
        <v>2</v>
      </c>
      <c r="D72" s="20">
        <v>0</v>
      </c>
      <c r="E72" s="20">
        <v>0</v>
      </c>
      <c r="F72" s="20">
        <v>0</v>
      </c>
      <c r="G72" s="20">
        <v>0</v>
      </c>
      <c r="H72" s="20">
        <v>0</v>
      </c>
      <c r="I72" s="20">
        <v>0</v>
      </c>
      <c r="J72" s="20">
        <v>0</v>
      </c>
      <c r="K72" s="20">
        <v>0</v>
      </c>
      <c r="L72" s="20">
        <v>0</v>
      </c>
      <c r="M72" s="20">
        <v>0</v>
      </c>
      <c r="N72" s="21">
        <f t="shared" si="1"/>
        <v>0</v>
      </c>
    </row>
    <row r="73" spans="1:15" ht="12.6" customHeight="1" x14ac:dyDescent="0.2">
      <c r="B73" s="17"/>
      <c r="C73" s="19">
        <v>3</v>
      </c>
      <c r="D73" s="20">
        <v>0</v>
      </c>
      <c r="E73" s="20">
        <v>0</v>
      </c>
      <c r="F73" s="20">
        <v>0</v>
      </c>
      <c r="G73" s="20">
        <v>0</v>
      </c>
      <c r="H73" s="20">
        <v>0</v>
      </c>
      <c r="I73" s="20">
        <v>0</v>
      </c>
      <c r="J73" s="20">
        <v>0</v>
      </c>
      <c r="K73" s="20">
        <v>0</v>
      </c>
      <c r="L73" s="20">
        <v>0</v>
      </c>
      <c r="M73" s="20">
        <v>0</v>
      </c>
      <c r="N73" s="21">
        <f t="shared" si="1"/>
        <v>0</v>
      </c>
    </row>
    <row r="74" spans="1:15" ht="12.6" customHeight="1" thickBot="1" x14ac:dyDescent="0.25">
      <c r="B74" s="26"/>
      <c r="C74" s="23">
        <v>4</v>
      </c>
      <c r="D74" s="24">
        <v>0</v>
      </c>
      <c r="E74" s="24">
        <v>0</v>
      </c>
      <c r="F74" s="24">
        <v>0</v>
      </c>
      <c r="G74" s="24">
        <v>0</v>
      </c>
      <c r="H74" s="24">
        <v>0</v>
      </c>
      <c r="I74" s="24">
        <v>0</v>
      </c>
      <c r="J74" s="24">
        <v>0</v>
      </c>
      <c r="K74" s="24">
        <v>0</v>
      </c>
      <c r="L74" s="24">
        <v>0</v>
      </c>
      <c r="M74" s="24">
        <v>0</v>
      </c>
      <c r="N74" s="25">
        <f t="shared" si="1"/>
        <v>0</v>
      </c>
      <c r="O74" s="93"/>
    </row>
    <row r="75" spans="1:15" ht="12.6" customHeight="1" x14ac:dyDescent="0.2">
      <c r="B75" s="13" t="str">
        <f>B24</f>
        <v>Svartpricksjuka</v>
      </c>
      <c r="C75" s="19">
        <v>1</v>
      </c>
      <c r="D75" s="15">
        <v>0</v>
      </c>
      <c r="E75" s="15">
        <v>0</v>
      </c>
      <c r="F75" s="15">
        <v>0</v>
      </c>
      <c r="G75" s="15">
        <v>0</v>
      </c>
      <c r="H75" s="15">
        <v>0</v>
      </c>
      <c r="I75" s="15">
        <v>0</v>
      </c>
      <c r="J75" s="15">
        <v>0</v>
      </c>
      <c r="K75" s="15">
        <v>0</v>
      </c>
      <c r="L75" s="15">
        <v>0</v>
      </c>
      <c r="M75" s="15">
        <v>0</v>
      </c>
      <c r="N75" s="27">
        <f t="shared" si="1"/>
        <v>0</v>
      </c>
      <c r="O75" s="107"/>
    </row>
    <row r="76" spans="1:15" ht="12.6" customHeight="1" x14ac:dyDescent="0.2">
      <c r="B76" s="17" t="str">
        <f>B25</f>
        <v>SEPTTR</v>
      </c>
      <c r="C76" s="19">
        <v>2</v>
      </c>
      <c r="D76" s="20">
        <v>0</v>
      </c>
      <c r="E76" s="20">
        <v>0</v>
      </c>
      <c r="F76" s="20">
        <v>0</v>
      </c>
      <c r="G76" s="20">
        <v>0</v>
      </c>
      <c r="H76" s="20">
        <v>0</v>
      </c>
      <c r="I76" s="20">
        <v>0</v>
      </c>
      <c r="J76" s="20">
        <v>0</v>
      </c>
      <c r="K76" s="20">
        <v>0</v>
      </c>
      <c r="L76" s="20">
        <v>0</v>
      </c>
      <c r="M76" s="20">
        <v>0</v>
      </c>
      <c r="N76" s="27">
        <f t="shared" si="1"/>
        <v>0</v>
      </c>
      <c r="O76" s="107"/>
    </row>
    <row r="77" spans="1:15" ht="12.6" customHeight="1" x14ac:dyDescent="0.2">
      <c r="B77" s="17"/>
      <c r="C77" s="19">
        <v>3</v>
      </c>
      <c r="D77" s="20">
        <v>0</v>
      </c>
      <c r="E77" s="20">
        <v>0</v>
      </c>
      <c r="F77" s="20">
        <v>0</v>
      </c>
      <c r="G77" s="20">
        <v>0</v>
      </c>
      <c r="H77" s="20">
        <v>0</v>
      </c>
      <c r="I77" s="20">
        <v>0</v>
      </c>
      <c r="J77" s="20">
        <v>0</v>
      </c>
      <c r="K77" s="20">
        <v>0</v>
      </c>
      <c r="L77" s="20">
        <v>0</v>
      </c>
      <c r="M77" s="20">
        <v>0</v>
      </c>
      <c r="N77" s="27">
        <f t="shared" si="1"/>
        <v>0</v>
      </c>
      <c r="O77" s="107"/>
    </row>
    <row r="78" spans="1:15" ht="12.6" customHeight="1" thickBot="1" x14ac:dyDescent="0.25">
      <c r="B78" s="26"/>
      <c r="C78" s="23">
        <v>4</v>
      </c>
      <c r="D78" s="24">
        <v>0</v>
      </c>
      <c r="E78" s="24">
        <v>0</v>
      </c>
      <c r="F78" s="24">
        <v>0</v>
      </c>
      <c r="G78" s="24">
        <v>0</v>
      </c>
      <c r="H78" s="24">
        <v>0</v>
      </c>
      <c r="I78" s="24">
        <v>0</v>
      </c>
      <c r="J78" s="24">
        <v>0</v>
      </c>
      <c r="K78" s="24">
        <v>0</v>
      </c>
      <c r="L78" s="24">
        <v>0</v>
      </c>
      <c r="M78" s="24">
        <v>0</v>
      </c>
      <c r="N78" s="30">
        <f t="shared" si="1"/>
        <v>0</v>
      </c>
      <c r="O78" s="107"/>
    </row>
    <row r="79" spans="1:15" ht="12.6" customHeight="1" x14ac:dyDescent="0.2">
      <c r="B79" s="13" t="str">
        <f>B28</f>
        <v>DTR</v>
      </c>
      <c r="C79" s="19">
        <v>1</v>
      </c>
      <c r="D79" s="15">
        <v>0</v>
      </c>
      <c r="E79" s="15">
        <v>0</v>
      </c>
      <c r="F79" s="15">
        <v>0</v>
      </c>
      <c r="G79" s="15">
        <v>0</v>
      </c>
      <c r="H79" s="15">
        <v>0</v>
      </c>
      <c r="I79" s="15">
        <v>0</v>
      </c>
      <c r="J79" s="15">
        <v>0</v>
      </c>
      <c r="K79" s="15">
        <v>0</v>
      </c>
      <c r="L79" s="15">
        <v>0</v>
      </c>
      <c r="M79" s="15">
        <v>0</v>
      </c>
      <c r="N79" s="21">
        <f t="shared" si="1"/>
        <v>0</v>
      </c>
      <c r="O79" s="93"/>
    </row>
    <row r="80" spans="1:15" ht="12.6" customHeight="1" x14ac:dyDescent="0.2">
      <c r="B80" s="17" t="str">
        <f>B29</f>
        <v>PYRNTR</v>
      </c>
      <c r="C80" s="19">
        <v>2</v>
      </c>
      <c r="D80" s="20">
        <v>0</v>
      </c>
      <c r="E80" s="20">
        <v>0</v>
      </c>
      <c r="F80" s="20">
        <v>0</v>
      </c>
      <c r="G80" s="20">
        <v>0</v>
      </c>
      <c r="H80" s="20">
        <v>0</v>
      </c>
      <c r="I80" s="20">
        <v>0</v>
      </c>
      <c r="J80" s="20">
        <v>0</v>
      </c>
      <c r="K80" s="20">
        <v>0</v>
      </c>
      <c r="L80" s="20">
        <v>0</v>
      </c>
      <c r="M80" s="20">
        <v>0</v>
      </c>
      <c r="N80" s="21">
        <f t="shared" si="1"/>
        <v>0</v>
      </c>
      <c r="O80" s="93"/>
    </row>
    <row r="81" spans="1:15" ht="12.6" customHeight="1" x14ac:dyDescent="0.2">
      <c r="B81" s="17"/>
      <c r="C81" s="19">
        <v>3</v>
      </c>
      <c r="D81" s="20">
        <v>0</v>
      </c>
      <c r="E81" s="20">
        <v>0</v>
      </c>
      <c r="F81" s="20">
        <v>0</v>
      </c>
      <c r="G81" s="20">
        <v>0</v>
      </c>
      <c r="H81" s="20">
        <v>0</v>
      </c>
      <c r="I81" s="20">
        <v>0</v>
      </c>
      <c r="J81" s="20">
        <v>0</v>
      </c>
      <c r="K81" s="20">
        <v>0</v>
      </c>
      <c r="L81" s="20">
        <v>0</v>
      </c>
      <c r="M81" s="20">
        <v>0</v>
      </c>
      <c r="N81" s="21">
        <f t="shared" si="1"/>
        <v>0</v>
      </c>
    </row>
    <row r="82" spans="1:15" ht="12.6" customHeight="1" thickBot="1" x14ac:dyDescent="0.25">
      <c r="A82" s="32"/>
      <c r="B82" s="33"/>
      <c r="C82" s="34">
        <v>4</v>
      </c>
      <c r="D82" s="24">
        <v>0</v>
      </c>
      <c r="E82" s="24">
        <v>0</v>
      </c>
      <c r="F82" s="24">
        <v>0</v>
      </c>
      <c r="G82" s="24">
        <v>0</v>
      </c>
      <c r="H82" s="24">
        <v>0</v>
      </c>
      <c r="I82" s="24">
        <v>0</v>
      </c>
      <c r="J82" s="24">
        <v>0</v>
      </c>
      <c r="K82" s="24">
        <v>0</v>
      </c>
      <c r="L82" s="24">
        <v>0</v>
      </c>
      <c r="M82" s="24">
        <v>0</v>
      </c>
      <c r="N82" s="36">
        <f t="shared" si="1"/>
        <v>0</v>
      </c>
      <c r="O82" s="11"/>
    </row>
    <row r="83" spans="1:15" ht="12.6" customHeight="1" thickTop="1" x14ac:dyDescent="0.2">
      <c r="A83" s="12" t="s">
        <v>46</v>
      </c>
      <c r="B83" s="13" t="str">
        <f>B63</f>
        <v>Mjöldagg</v>
      </c>
      <c r="C83" s="14">
        <v>1</v>
      </c>
      <c r="D83" s="15">
        <v>0</v>
      </c>
      <c r="E83" s="15">
        <v>0</v>
      </c>
      <c r="F83" s="15">
        <v>0</v>
      </c>
      <c r="G83" s="15">
        <v>0</v>
      </c>
      <c r="H83" s="15">
        <v>0</v>
      </c>
      <c r="I83" s="15">
        <v>0</v>
      </c>
      <c r="J83" s="15">
        <v>0</v>
      </c>
      <c r="K83" s="15">
        <v>0</v>
      </c>
      <c r="L83" s="15">
        <v>0</v>
      </c>
      <c r="M83" s="15">
        <v>0</v>
      </c>
      <c r="N83" s="16">
        <f t="shared" si="1"/>
        <v>0</v>
      </c>
      <c r="O83" s="28"/>
    </row>
    <row r="84" spans="1:15" ht="12.6" customHeight="1" x14ac:dyDescent="0.2">
      <c r="A84" s="18" t="s">
        <v>19</v>
      </c>
      <c r="B84" s="17" t="str">
        <f>B64</f>
        <v>ERYSGR</v>
      </c>
      <c r="C84" s="19">
        <v>2</v>
      </c>
      <c r="D84" s="20">
        <v>0</v>
      </c>
      <c r="E84" s="20">
        <v>0</v>
      </c>
      <c r="F84" s="20">
        <v>0</v>
      </c>
      <c r="G84" s="20">
        <v>0</v>
      </c>
      <c r="H84" s="20">
        <v>0</v>
      </c>
      <c r="I84" s="20">
        <v>0</v>
      </c>
      <c r="J84" s="20">
        <v>0</v>
      </c>
      <c r="K84" s="20">
        <v>0</v>
      </c>
      <c r="L84" s="20">
        <v>0.1</v>
      </c>
      <c r="M84" s="20">
        <v>0</v>
      </c>
      <c r="N84" s="21">
        <f t="shared" si="1"/>
        <v>0.01</v>
      </c>
      <c r="O84" s="29"/>
    </row>
    <row r="85" spans="1:15" ht="12.6" customHeight="1" x14ac:dyDescent="0.2">
      <c r="A85" s="109">
        <f>'Obeh 1'!A85:A86</f>
        <v>0</v>
      </c>
      <c r="B85" s="17"/>
      <c r="C85" s="19">
        <v>3</v>
      </c>
      <c r="D85" s="20">
        <v>0</v>
      </c>
      <c r="E85" s="20">
        <v>0.1</v>
      </c>
      <c r="F85" s="20">
        <v>0</v>
      </c>
      <c r="G85" s="20">
        <v>0</v>
      </c>
      <c r="H85" s="20">
        <v>0</v>
      </c>
      <c r="I85" s="20">
        <v>0</v>
      </c>
      <c r="J85" s="20">
        <v>0</v>
      </c>
      <c r="K85" s="20">
        <v>0</v>
      </c>
      <c r="L85" s="20">
        <v>0</v>
      </c>
      <c r="M85" s="20">
        <v>0</v>
      </c>
      <c r="N85" s="21">
        <f t="shared" si="1"/>
        <v>0.01</v>
      </c>
      <c r="O85" s="29"/>
    </row>
    <row r="86" spans="1:15" ht="12.6" customHeight="1" thickBot="1" x14ac:dyDescent="0.25">
      <c r="A86" s="110"/>
      <c r="B86" s="22"/>
      <c r="C86" s="23">
        <v>4</v>
      </c>
      <c r="D86" s="24">
        <v>0</v>
      </c>
      <c r="E86" s="24">
        <v>0</v>
      </c>
      <c r="F86" s="24">
        <v>0</v>
      </c>
      <c r="G86" s="24">
        <v>0</v>
      </c>
      <c r="H86" s="24">
        <v>0</v>
      </c>
      <c r="I86" s="24">
        <v>0</v>
      </c>
      <c r="J86" s="24">
        <v>0</v>
      </c>
      <c r="K86" s="24">
        <v>0</v>
      </c>
      <c r="L86" s="24">
        <v>0</v>
      </c>
      <c r="M86" s="24">
        <v>0</v>
      </c>
      <c r="N86" s="25">
        <f t="shared" si="1"/>
        <v>0</v>
      </c>
      <c r="O86" s="31"/>
    </row>
    <row r="87" spans="1:15" ht="12.6" customHeight="1" x14ac:dyDescent="0.2">
      <c r="B87" s="13" t="str">
        <f>B67</f>
        <v>Brunrost</v>
      </c>
      <c r="C87" s="14">
        <v>1</v>
      </c>
      <c r="D87" s="15">
        <v>0</v>
      </c>
      <c r="E87" s="15">
        <v>0</v>
      </c>
      <c r="F87" s="15">
        <v>0</v>
      </c>
      <c r="G87" s="15">
        <v>0</v>
      </c>
      <c r="H87" s="15">
        <v>0</v>
      </c>
      <c r="I87" s="15">
        <v>0</v>
      </c>
      <c r="J87" s="15">
        <v>0</v>
      </c>
      <c r="K87" s="15">
        <v>0</v>
      </c>
      <c r="L87" s="15">
        <v>0</v>
      </c>
      <c r="M87" s="15">
        <v>0</v>
      </c>
      <c r="N87" s="16">
        <f t="shared" si="1"/>
        <v>0</v>
      </c>
    </row>
    <row r="88" spans="1:15" ht="12.6" customHeight="1" x14ac:dyDescent="0.2">
      <c r="B88" s="17" t="str">
        <f>B68</f>
        <v>PUCCRE</v>
      </c>
      <c r="C88" s="19">
        <v>2</v>
      </c>
      <c r="D88" s="20">
        <v>0</v>
      </c>
      <c r="E88" s="20">
        <v>0</v>
      </c>
      <c r="F88" s="20">
        <v>0</v>
      </c>
      <c r="G88" s="20">
        <v>0</v>
      </c>
      <c r="H88" s="20">
        <v>0</v>
      </c>
      <c r="I88" s="20">
        <v>0</v>
      </c>
      <c r="J88" s="20">
        <v>0</v>
      </c>
      <c r="K88" s="20">
        <v>0</v>
      </c>
      <c r="L88" s="20">
        <v>0</v>
      </c>
      <c r="M88" s="20">
        <v>0</v>
      </c>
      <c r="N88" s="21">
        <f t="shared" si="1"/>
        <v>0</v>
      </c>
    </row>
    <row r="89" spans="1:15" ht="12.6" customHeight="1" x14ac:dyDescent="0.2">
      <c r="B89" s="17"/>
      <c r="C89" s="19">
        <v>3</v>
      </c>
      <c r="D89" s="20">
        <v>0</v>
      </c>
      <c r="E89" s="20">
        <v>0</v>
      </c>
      <c r="F89" s="20">
        <v>0</v>
      </c>
      <c r="G89" s="20">
        <v>0</v>
      </c>
      <c r="H89" s="20">
        <v>0</v>
      </c>
      <c r="I89" s="20">
        <v>0</v>
      </c>
      <c r="J89" s="20">
        <v>0</v>
      </c>
      <c r="K89" s="20">
        <v>0</v>
      </c>
      <c r="L89" s="20">
        <v>0</v>
      </c>
      <c r="M89" s="20">
        <v>0</v>
      </c>
      <c r="N89" s="21">
        <f t="shared" si="1"/>
        <v>0</v>
      </c>
    </row>
    <row r="90" spans="1:15" ht="12.6" customHeight="1" thickBot="1" x14ac:dyDescent="0.25">
      <c r="B90" s="26"/>
      <c r="C90" s="23">
        <v>4</v>
      </c>
      <c r="D90" s="24">
        <v>0</v>
      </c>
      <c r="E90" s="24">
        <v>0</v>
      </c>
      <c r="F90" s="24">
        <v>0</v>
      </c>
      <c r="G90" s="24">
        <v>0</v>
      </c>
      <c r="H90" s="24">
        <v>0</v>
      </c>
      <c r="I90" s="24">
        <v>0</v>
      </c>
      <c r="J90" s="24">
        <v>0</v>
      </c>
      <c r="K90" s="24">
        <v>0</v>
      </c>
      <c r="L90" s="24">
        <v>0</v>
      </c>
      <c r="M90" s="24">
        <v>0</v>
      </c>
      <c r="N90" s="25">
        <f t="shared" si="1"/>
        <v>0</v>
      </c>
    </row>
    <row r="91" spans="1:15" ht="12.6" customHeight="1" x14ac:dyDescent="0.2">
      <c r="B91" s="13" t="str">
        <f>B71</f>
        <v>Gulrost</v>
      </c>
      <c r="C91" s="19">
        <v>1</v>
      </c>
      <c r="D91" s="15">
        <v>0</v>
      </c>
      <c r="E91" s="15">
        <v>0</v>
      </c>
      <c r="F91" s="15">
        <v>0</v>
      </c>
      <c r="G91" s="15">
        <v>0</v>
      </c>
      <c r="H91" s="15">
        <v>0</v>
      </c>
      <c r="I91" s="15">
        <v>0</v>
      </c>
      <c r="J91" s="15">
        <v>0</v>
      </c>
      <c r="K91" s="15">
        <v>0</v>
      </c>
      <c r="L91" s="15">
        <v>0</v>
      </c>
      <c r="M91" s="15">
        <v>0</v>
      </c>
      <c r="N91" s="21">
        <f t="shared" si="1"/>
        <v>0</v>
      </c>
    </row>
    <row r="92" spans="1:15" ht="12.6" customHeight="1" x14ac:dyDescent="0.2">
      <c r="B92" s="17" t="str">
        <f>B72</f>
        <v>PUCCST</v>
      </c>
      <c r="C92" s="19">
        <v>2</v>
      </c>
      <c r="D92" s="20">
        <v>0</v>
      </c>
      <c r="E92" s="20">
        <v>0</v>
      </c>
      <c r="F92" s="20">
        <v>0</v>
      </c>
      <c r="G92" s="20">
        <v>0</v>
      </c>
      <c r="H92" s="20">
        <v>0</v>
      </c>
      <c r="I92" s="20">
        <v>0</v>
      </c>
      <c r="J92" s="20">
        <v>0</v>
      </c>
      <c r="K92" s="20">
        <v>0</v>
      </c>
      <c r="L92" s="20">
        <v>0</v>
      </c>
      <c r="M92" s="20">
        <v>0</v>
      </c>
      <c r="N92" s="21">
        <f t="shared" si="1"/>
        <v>0</v>
      </c>
    </row>
    <row r="93" spans="1:15" ht="12.6" customHeight="1" x14ac:dyDescent="0.2">
      <c r="B93" s="17"/>
      <c r="C93" s="19">
        <v>3</v>
      </c>
      <c r="D93" s="20">
        <v>0</v>
      </c>
      <c r="E93" s="20">
        <v>0</v>
      </c>
      <c r="F93" s="20">
        <v>0</v>
      </c>
      <c r="G93" s="20">
        <v>0</v>
      </c>
      <c r="H93" s="20">
        <v>0</v>
      </c>
      <c r="I93" s="20">
        <v>0</v>
      </c>
      <c r="J93" s="20">
        <v>0</v>
      </c>
      <c r="K93" s="20">
        <v>0</v>
      </c>
      <c r="L93" s="20">
        <v>0</v>
      </c>
      <c r="M93" s="20">
        <v>0</v>
      </c>
      <c r="N93" s="21">
        <f t="shared" si="1"/>
        <v>0</v>
      </c>
    </row>
    <row r="94" spans="1:15" ht="12.6" customHeight="1" thickBot="1" x14ac:dyDescent="0.25">
      <c r="B94" s="26"/>
      <c r="C94" s="23">
        <v>4</v>
      </c>
      <c r="D94" s="24">
        <v>0</v>
      </c>
      <c r="E94" s="24">
        <v>0</v>
      </c>
      <c r="F94" s="24">
        <v>0</v>
      </c>
      <c r="G94" s="24">
        <v>0</v>
      </c>
      <c r="H94" s="24">
        <v>0</v>
      </c>
      <c r="I94" s="24">
        <v>0</v>
      </c>
      <c r="J94" s="24">
        <v>0</v>
      </c>
      <c r="K94" s="24">
        <v>0</v>
      </c>
      <c r="L94" s="24">
        <v>0</v>
      </c>
      <c r="M94" s="24">
        <v>0</v>
      </c>
      <c r="N94" s="25">
        <f t="shared" si="1"/>
        <v>0</v>
      </c>
    </row>
    <row r="95" spans="1:15" ht="12.6" customHeight="1" x14ac:dyDescent="0.2">
      <c r="B95" s="13" t="str">
        <f>B75</f>
        <v>Svartpricksjuka</v>
      </c>
      <c r="C95" s="19">
        <v>1</v>
      </c>
      <c r="D95" s="15">
        <v>0</v>
      </c>
      <c r="E95" s="15">
        <v>0</v>
      </c>
      <c r="F95" s="15">
        <v>0</v>
      </c>
      <c r="G95" s="15">
        <v>0</v>
      </c>
      <c r="H95" s="15">
        <v>0</v>
      </c>
      <c r="I95" s="15">
        <v>0</v>
      </c>
      <c r="J95" s="15">
        <v>0</v>
      </c>
      <c r="K95" s="15">
        <v>0</v>
      </c>
      <c r="L95" s="15">
        <v>0</v>
      </c>
      <c r="M95" s="15">
        <v>0</v>
      </c>
      <c r="N95" s="27">
        <f t="shared" si="1"/>
        <v>0</v>
      </c>
      <c r="O95" s="104"/>
    </row>
    <row r="96" spans="1:15" ht="12.6" customHeight="1" x14ac:dyDescent="0.2">
      <c r="B96" s="17" t="str">
        <f>B76</f>
        <v>SEPTTR</v>
      </c>
      <c r="C96" s="19">
        <v>2</v>
      </c>
      <c r="D96" s="20">
        <v>0</v>
      </c>
      <c r="E96" s="20">
        <v>0</v>
      </c>
      <c r="F96" s="20">
        <v>0</v>
      </c>
      <c r="G96" s="20">
        <v>0</v>
      </c>
      <c r="H96" s="20">
        <v>0</v>
      </c>
      <c r="I96" s="20">
        <v>0</v>
      </c>
      <c r="J96" s="20">
        <v>0</v>
      </c>
      <c r="K96" s="20">
        <v>0</v>
      </c>
      <c r="L96" s="20">
        <v>0</v>
      </c>
      <c r="M96" s="20">
        <v>0</v>
      </c>
      <c r="N96" s="27">
        <f t="shared" si="1"/>
        <v>0</v>
      </c>
      <c r="O96" s="104"/>
    </row>
    <row r="97" spans="1:15" ht="12.6" customHeight="1" x14ac:dyDescent="0.2">
      <c r="B97" s="17"/>
      <c r="C97" s="19">
        <v>3</v>
      </c>
      <c r="D97" s="20">
        <v>0</v>
      </c>
      <c r="E97" s="20">
        <v>0.1</v>
      </c>
      <c r="F97" s="20">
        <v>0</v>
      </c>
      <c r="G97" s="20">
        <v>0</v>
      </c>
      <c r="H97" s="20">
        <v>0</v>
      </c>
      <c r="I97" s="20">
        <v>0</v>
      </c>
      <c r="J97" s="20">
        <v>0</v>
      </c>
      <c r="K97" s="20">
        <v>0.1</v>
      </c>
      <c r="L97" s="20">
        <v>0</v>
      </c>
      <c r="M97" s="20">
        <v>0</v>
      </c>
      <c r="N97" s="27">
        <f t="shared" si="1"/>
        <v>0.02</v>
      </c>
      <c r="O97" s="104"/>
    </row>
    <row r="98" spans="1:15" ht="12.6" customHeight="1" thickBot="1" x14ac:dyDescent="0.25">
      <c r="B98" s="26"/>
      <c r="C98" s="23">
        <v>4</v>
      </c>
      <c r="D98" s="24">
        <v>0</v>
      </c>
      <c r="E98" s="24">
        <v>0</v>
      </c>
      <c r="F98" s="24">
        <v>0</v>
      </c>
      <c r="G98" s="24">
        <v>0</v>
      </c>
      <c r="H98" s="24">
        <v>0</v>
      </c>
      <c r="I98" s="24">
        <v>0</v>
      </c>
      <c r="J98" s="24">
        <v>0</v>
      </c>
      <c r="K98" s="24">
        <v>0</v>
      </c>
      <c r="L98" s="24">
        <v>0</v>
      </c>
      <c r="M98" s="24">
        <v>0</v>
      </c>
      <c r="N98" s="30">
        <f t="shared" si="1"/>
        <v>0</v>
      </c>
      <c r="O98" s="104"/>
    </row>
    <row r="99" spans="1:15" ht="12.6" customHeight="1" x14ac:dyDescent="0.2">
      <c r="B99" s="13" t="str">
        <f>B79</f>
        <v>DTR</v>
      </c>
      <c r="C99" s="19">
        <v>1</v>
      </c>
      <c r="D99" s="15">
        <v>0</v>
      </c>
      <c r="E99" s="15">
        <v>0</v>
      </c>
      <c r="F99" s="15">
        <v>0</v>
      </c>
      <c r="G99" s="15">
        <v>0</v>
      </c>
      <c r="H99" s="15">
        <v>0</v>
      </c>
      <c r="I99" s="15">
        <v>0</v>
      </c>
      <c r="J99" s="15">
        <v>0</v>
      </c>
      <c r="K99" s="15">
        <v>0</v>
      </c>
      <c r="L99" s="15">
        <v>0</v>
      </c>
      <c r="M99" s="15">
        <v>0</v>
      </c>
      <c r="N99" s="21">
        <f t="shared" si="1"/>
        <v>0</v>
      </c>
    </row>
    <row r="100" spans="1:15" ht="12.6" customHeight="1" x14ac:dyDescent="0.2">
      <c r="B100" s="17" t="str">
        <f>B80</f>
        <v>PYRNTR</v>
      </c>
      <c r="C100" s="19">
        <v>2</v>
      </c>
      <c r="D100" s="20">
        <v>0</v>
      </c>
      <c r="E100" s="20">
        <v>0</v>
      </c>
      <c r="F100" s="20">
        <v>0</v>
      </c>
      <c r="G100" s="20">
        <v>0</v>
      </c>
      <c r="H100" s="20">
        <v>0</v>
      </c>
      <c r="I100" s="20">
        <v>0</v>
      </c>
      <c r="J100" s="20">
        <v>0</v>
      </c>
      <c r="K100" s="20">
        <v>0</v>
      </c>
      <c r="L100" s="20">
        <v>0</v>
      </c>
      <c r="M100" s="20">
        <v>0</v>
      </c>
      <c r="N100" s="21">
        <f t="shared" si="1"/>
        <v>0</v>
      </c>
    </row>
    <row r="101" spans="1:15" ht="12.6" customHeight="1" x14ac:dyDescent="0.2">
      <c r="B101" s="17"/>
      <c r="C101" s="19">
        <v>3</v>
      </c>
      <c r="D101" s="20">
        <v>0</v>
      </c>
      <c r="E101" s="20">
        <v>0</v>
      </c>
      <c r="F101" s="20">
        <v>0</v>
      </c>
      <c r="G101" s="20">
        <v>0</v>
      </c>
      <c r="H101" s="20">
        <v>0</v>
      </c>
      <c r="I101" s="20">
        <v>0</v>
      </c>
      <c r="J101" s="20">
        <v>0</v>
      </c>
      <c r="K101" s="20">
        <v>0</v>
      </c>
      <c r="L101" s="20">
        <v>0</v>
      </c>
      <c r="M101" s="20">
        <v>0</v>
      </c>
      <c r="N101" s="21">
        <f t="shared" si="1"/>
        <v>0</v>
      </c>
    </row>
    <row r="102" spans="1:15" ht="12.6" customHeight="1" thickBot="1" x14ac:dyDescent="0.25">
      <c r="A102" s="32"/>
      <c r="B102" s="33"/>
      <c r="C102" s="34">
        <v>4</v>
      </c>
      <c r="D102" s="24">
        <v>0</v>
      </c>
      <c r="E102" s="24">
        <v>0</v>
      </c>
      <c r="F102" s="24">
        <v>0</v>
      </c>
      <c r="G102" s="24">
        <v>0</v>
      </c>
      <c r="H102" s="24">
        <v>0</v>
      </c>
      <c r="I102" s="24">
        <v>0</v>
      </c>
      <c r="J102" s="24">
        <v>0</v>
      </c>
      <c r="K102" s="24">
        <v>0</v>
      </c>
      <c r="L102" s="24">
        <v>0</v>
      </c>
      <c r="M102" s="24">
        <v>0</v>
      </c>
      <c r="N102" s="36">
        <f t="shared" si="1"/>
        <v>0</v>
      </c>
    </row>
    <row r="103" spans="1:15" ht="12.6" customHeight="1" thickTop="1" x14ac:dyDescent="0.2"/>
    <row r="104" spans="1:15" ht="12.6" customHeight="1" thickBot="1" x14ac:dyDescent="0.3">
      <c r="B104" s="38" t="s">
        <v>47</v>
      </c>
      <c r="C104" s="8"/>
      <c r="D104" s="39" t="s">
        <v>48</v>
      </c>
      <c r="E104" s="8"/>
      <c r="F104" s="40">
        <v>1</v>
      </c>
      <c r="G104" s="41">
        <v>2</v>
      </c>
      <c r="H104" s="41">
        <v>3</v>
      </c>
      <c r="I104" s="41">
        <v>4</v>
      </c>
      <c r="J104" s="42" t="s">
        <v>49</v>
      </c>
      <c r="K104" s="8"/>
    </row>
    <row r="105" spans="1:15" ht="12.6" customHeight="1" x14ac:dyDescent="0.2">
      <c r="B105" s="6" t="str">
        <f>B12</f>
        <v>Mjöldagg</v>
      </c>
      <c r="F105" s="46">
        <f>AVERAGE(N12,N32,N63,N83)</f>
        <v>0</v>
      </c>
      <c r="G105" s="46">
        <f>AVERAGE(N13,N33,N64,N84)</f>
        <v>7.4999999999999997E-3</v>
      </c>
      <c r="H105" s="46">
        <f>AVERAGE(N14,N34,N65,N85)</f>
        <v>7.4999999999999997E-3</v>
      </c>
      <c r="I105" s="46">
        <f>AVERAGE(N15,N35,N66,N86)</f>
        <v>0</v>
      </c>
    </row>
    <row r="106" spans="1:15" ht="12.6" customHeight="1" x14ac:dyDescent="0.2">
      <c r="B106" s="6" t="str">
        <f>B67</f>
        <v>Brunrost</v>
      </c>
      <c r="F106" s="46">
        <f>AVERAGE(N16,N36,N67,N87)</f>
        <v>0</v>
      </c>
      <c r="G106" s="46">
        <f>AVERAGE(N17,N37,N68,N88)</f>
        <v>0</v>
      </c>
      <c r="H106" s="46">
        <f>AVERAGE(N18,N38,N69,N89)</f>
        <v>0</v>
      </c>
      <c r="I106" s="46">
        <f>AVERAGE(N19,N39,N70,N90)</f>
        <v>0</v>
      </c>
    </row>
    <row r="107" spans="1:15" ht="12.6" customHeight="1" x14ac:dyDescent="0.2">
      <c r="B107" s="6" t="str">
        <f>B71</f>
        <v>Gulrost</v>
      </c>
      <c r="F107" s="46">
        <f>AVERAGE(N20,N40,N71,N91)</f>
        <v>0</v>
      </c>
      <c r="G107" s="46">
        <f>AVERAGE(N21,N41,N72,N92)</f>
        <v>0</v>
      </c>
      <c r="H107" s="46">
        <f>AVERAGE(N22,N42,N73,N93)</f>
        <v>0</v>
      </c>
      <c r="I107" s="46">
        <f>AVERAGE(N23,N43,N74,N94)</f>
        <v>0</v>
      </c>
    </row>
    <row r="108" spans="1:15" ht="12.6" customHeight="1" x14ac:dyDescent="0.2">
      <c r="B108" s="6" t="str">
        <f>B75</f>
        <v>Svartpricksjuka</v>
      </c>
      <c r="F108" s="46">
        <f>AVERAGE(N24,N44,N75,N95)</f>
        <v>0</v>
      </c>
      <c r="G108" s="46">
        <f>AVERAGE(N25,N45,N76,N96)</f>
        <v>0</v>
      </c>
      <c r="H108" s="46">
        <f>AVERAGE(N26,N46,N77,N97)</f>
        <v>2.75E-2</v>
      </c>
      <c r="I108" s="46">
        <f>AVERAGE(N27,N47,N78,N98)</f>
        <v>1.2500000000000001E-2</v>
      </c>
    </row>
    <row r="109" spans="1:15" ht="12.6" customHeight="1" x14ac:dyDescent="0.2">
      <c r="B109" s="6" t="str">
        <f>B79</f>
        <v>DTR</v>
      </c>
      <c r="F109" s="46">
        <f>AVERAGE(N28,N48,N79,N99)</f>
        <v>0</v>
      </c>
      <c r="G109" s="46">
        <f>AVERAGE(N29,N49,N80,N100)</f>
        <v>0</v>
      </c>
      <c r="H109" s="46">
        <f>AVERAGE(N30,N50,N81,N101)</f>
        <v>0</v>
      </c>
      <c r="I109" s="46">
        <f>AVERAGE(N31,N51,N82,N102)</f>
        <v>0</v>
      </c>
    </row>
    <row r="110" spans="1:15" ht="12.6" customHeight="1" x14ac:dyDescent="0.2">
      <c r="B110" s="6" t="s">
        <v>50</v>
      </c>
      <c r="F110" s="108" t="e">
        <f>AVERAGE(O12,O32,O63,O83)</f>
        <v>#DIV/0!</v>
      </c>
      <c r="G110" s="108" t="e">
        <f>AVERAGE(O13,O33,O64,O84)</f>
        <v>#DIV/0!</v>
      </c>
      <c r="H110" s="108" t="e">
        <f>AVERAGE(O14,O34,O65,O85)</f>
        <v>#DIV/0!</v>
      </c>
      <c r="I110" s="108" t="e">
        <f>AVERAGE(O15,O35,O66,O86)</f>
        <v>#DIV/0!</v>
      </c>
    </row>
    <row r="111" spans="1:15" ht="12.6" customHeight="1" x14ac:dyDescent="0.2"/>
  </sheetData>
  <sheetProtection sheet="1" objects="1" scenarios="1"/>
  <mergeCells count="31">
    <mergeCell ref="A65:A66"/>
    <mergeCell ref="D61:M61"/>
    <mergeCell ref="C59:E59"/>
    <mergeCell ref="F59:H59"/>
    <mergeCell ref="M58:N58"/>
    <mergeCell ref="A85:A86"/>
    <mergeCell ref="A14:A15"/>
    <mergeCell ref="A34:A35"/>
    <mergeCell ref="C3:E3"/>
    <mergeCell ref="D9:N9"/>
    <mergeCell ref="D10:M10"/>
    <mergeCell ref="C7:E7"/>
    <mergeCell ref="F7:H7"/>
    <mergeCell ref="I7:L7"/>
    <mergeCell ref="D60:N60"/>
    <mergeCell ref="I59:L59"/>
    <mergeCell ref="M59:N59"/>
    <mergeCell ref="I58:L58"/>
    <mergeCell ref="C58:E58"/>
    <mergeCell ref="F58:H58"/>
    <mergeCell ref="M7:N7"/>
    <mergeCell ref="C8:E8"/>
    <mergeCell ref="F8:H8"/>
    <mergeCell ref="I8:L8"/>
    <mergeCell ref="M8:N8"/>
    <mergeCell ref="A6:B6"/>
    <mergeCell ref="A57:B57"/>
    <mergeCell ref="A8:B8"/>
    <mergeCell ref="A7:B7"/>
    <mergeCell ref="A59:B59"/>
    <mergeCell ref="A58:B58"/>
  </mergeCells>
  <phoneticPr fontId="19" type="noConversion"/>
  <pageMargins left="0.69" right="0.74" top="1" bottom="1" header="0.5" footer="0.5"/>
  <pageSetup paperSize="9" orientation="portrait" r:id="rId1"/>
  <headerFooter alignWithMargins="0">
    <oddHeader>&amp;L&amp;F&amp;R&amp;A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5255C8-20F1-43F4-A38D-2CD621831DB2}">
  <dimension ref="A1:CL76"/>
  <sheetViews>
    <sheetView tabSelected="1" workbookViewId="0">
      <selection activeCell="CO31" sqref="CO31"/>
    </sheetView>
  </sheetViews>
  <sheetFormatPr defaultColWidth="10.42578125" defaultRowHeight="16.5" x14ac:dyDescent="0.25"/>
  <cols>
    <col min="1" max="1" width="10.85546875" style="227" customWidth="1"/>
    <col min="2" max="2" width="14.85546875" style="227" customWidth="1"/>
    <col min="3" max="3" width="17" style="228" customWidth="1"/>
    <col min="4" max="11" width="7.42578125" style="229" customWidth="1"/>
    <col min="12" max="12" width="10.42578125" style="167" hidden="1" customWidth="1"/>
    <col min="13" max="21" width="15.28515625" style="167" hidden="1" customWidth="1"/>
    <col min="22" max="33" width="10.42578125" style="167" hidden="1" customWidth="1"/>
    <col min="34" max="36" width="1.7109375" style="167" hidden="1" customWidth="1"/>
    <col min="37" max="38" width="10.42578125" style="167" hidden="1" customWidth="1"/>
    <col min="39" max="43" width="2.28515625" style="167" hidden="1" customWidth="1"/>
    <col min="44" max="44" width="10.42578125" style="167" hidden="1" customWidth="1"/>
    <col min="45" max="50" width="1.5703125" style="167" hidden="1" customWidth="1"/>
    <col min="51" max="51" width="10.42578125" style="167" hidden="1" customWidth="1"/>
    <col min="52" max="57" width="1.7109375" style="167" hidden="1" customWidth="1"/>
    <col min="58" max="58" width="10.42578125" style="167" hidden="1" customWidth="1"/>
    <col min="59" max="64" width="2.140625" style="167" hidden="1" customWidth="1"/>
    <col min="65" max="69" width="10.42578125" style="167" hidden="1" customWidth="1"/>
    <col min="70" max="71" width="2.140625" style="167" hidden="1" customWidth="1"/>
    <col min="72" max="73" width="10.42578125" style="167" hidden="1" customWidth="1"/>
    <col min="74" max="78" width="1.85546875" style="167" hidden="1" customWidth="1"/>
    <col min="79" max="79" width="4.42578125" style="167" hidden="1" customWidth="1"/>
    <col min="80" max="80" width="10.42578125" style="167" hidden="1" customWidth="1"/>
    <col min="81" max="81" width="10.42578125" style="169" hidden="1" customWidth="1"/>
    <col min="82" max="82" width="13.140625" style="167" hidden="1" customWidth="1"/>
    <col min="83" max="90" width="5.140625" style="167" hidden="1" customWidth="1"/>
    <col min="91" max="16384" width="10.42578125" style="169"/>
  </cols>
  <sheetData>
    <row r="1" spans="1:80" s="169" customFormat="1" ht="17.25" thickBot="1" x14ac:dyDescent="0.3">
      <c r="A1" s="162" t="s">
        <v>94</v>
      </c>
      <c r="B1" s="163" t="s">
        <v>95</v>
      </c>
      <c r="C1" s="164" t="s">
        <v>3</v>
      </c>
      <c r="D1" s="165" t="s">
        <v>96</v>
      </c>
      <c r="E1" s="165"/>
      <c r="F1" s="165"/>
      <c r="G1" s="165"/>
      <c r="H1" s="165"/>
      <c r="I1" s="165"/>
      <c r="J1" s="165"/>
      <c r="K1" s="166"/>
      <c r="L1" s="167"/>
      <c r="M1" s="167">
        <v>1</v>
      </c>
      <c r="N1" s="167">
        <v>2</v>
      </c>
      <c r="O1" s="167">
        <v>3</v>
      </c>
      <c r="P1" s="167">
        <v>4</v>
      </c>
      <c r="Q1" s="167">
        <v>5</v>
      </c>
      <c r="R1" s="167">
        <v>6</v>
      </c>
      <c r="S1" s="167">
        <v>7</v>
      </c>
      <c r="T1" s="167"/>
      <c r="U1" s="167"/>
      <c r="V1" s="167"/>
      <c r="W1" s="168" t="s">
        <v>97</v>
      </c>
      <c r="X1" s="168" t="s">
        <v>97</v>
      </c>
      <c r="Y1" s="168" t="s">
        <v>97</v>
      </c>
      <c r="Z1" s="168" t="s">
        <v>97</v>
      </c>
      <c r="AA1" s="168" t="s">
        <v>97</v>
      </c>
      <c r="AB1" s="168" t="s">
        <v>97</v>
      </c>
      <c r="AC1" s="168" t="s">
        <v>97</v>
      </c>
      <c r="AD1" s="168" t="s">
        <v>98</v>
      </c>
      <c r="AE1" s="168" t="s">
        <v>98</v>
      </c>
      <c r="AF1" s="168" t="s">
        <v>98</v>
      </c>
      <c r="AG1" s="168" t="s">
        <v>98</v>
      </c>
      <c r="AH1" s="168"/>
      <c r="AI1" s="168"/>
      <c r="AJ1" s="168"/>
      <c r="AK1" s="168" t="s">
        <v>99</v>
      </c>
      <c r="AL1" s="168" t="s">
        <v>99</v>
      </c>
      <c r="AM1" s="168"/>
      <c r="AN1" s="168"/>
      <c r="AO1" s="168"/>
      <c r="AP1" s="168"/>
      <c r="AQ1" s="168"/>
      <c r="AR1" s="168" t="s">
        <v>100</v>
      </c>
      <c r="AS1" s="168"/>
      <c r="AT1" s="168"/>
      <c r="AU1" s="168"/>
      <c r="AV1" s="168"/>
      <c r="AW1" s="168"/>
      <c r="AX1" s="168"/>
      <c r="AY1" s="168" t="s">
        <v>101</v>
      </c>
      <c r="AZ1" s="168"/>
      <c r="BA1" s="168"/>
      <c r="BB1" s="168"/>
      <c r="BC1" s="168"/>
      <c r="BD1" s="168"/>
      <c r="BE1" s="168"/>
      <c r="BF1" s="168" t="s">
        <v>102</v>
      </c>
      <c r="BG1" s="168"/>
      <c r="BH1" s="168"/>
      <c r="BI1" s="168"/>
      <c r="BJ1" s="168"/>
      <c r="BK1" s="168"/>
      <c r="BL1" s="168"/>
      <c r="BM1" s="168" t="s">
        <v>103</v>
      </c>
      <c r="BN1" s="168" t="s">
        <v>103</v>
      </c>
      <c r="BO1" s="168" t="s">
        <v>103</v>
      </c>
      <c r="BP1" s="168" t="s">
        <v>103</v>
      </c>
      <c r="BQ1" s="168" t="s">
        <v>103</v>
      </c>
      <c r="BR1" s="168"/>
      <c r="BS1" s="168"/>
      <c r="BT1" s="168" t="s">
        <v>104</v>
      </c>
      <c r="BU1" s="168" t="s">
        <v>104</v>
      </c>
      <c r="BV1" s="167"/>
      <c r="BW1" s="167"/>
      <c r="BX1" s="167"/>
      <c r="BY1" s="167"/>
      <c r="BZ1" s="167"/>
      <c r="CA1" s="167"/>
      <c r="CB1" s="167"/>
    </row>
    <row r="2" spans="1:80" s="169" customFormat="1" ht="17.25" thickBot="1" x14ac:dyDescent="0.3">
      <c r="A2" s="170" t="s">
        <v>91</v>
      </c>
      <c r="B2" s="170" t="s">
        <v>105</v>
      </c>
      <c r="C2" s="170" t="s">
        <v>106</v>
      </c>
      <c r="D2" s="171">
        <v>1</v>
      </c>
      <c r="E2" s="172"/>
      <c r="F2" s="171">
        <v>2</v>
      </c>
      <c r="G2" s="172"/>
      <c r="H2" s="171">
        <v>3</v>
      </c>
      <c r="I2" s="172"/>
      <c r="J2" s="171">
        <v>4</v>
      </c>
      <c r="K2" s="173"/>
      <c r="L2" s="174" t="s">
        <v>107</v>
      </c>
      <c r="M2" s="175" t="s">
        <v>107</v>
      </c>
      <c r="N2" s="175" t="s">
        <v>108</v>
      </c>
      <c r="O2" s="175" t="s">
        <v>109</v>
      </c>
      <c r="P2" s="175" t="s">
        <v>110</v>
      </c>
      <c r="Q2" s="175">
        <v>0</v>
      </c>
      <c r="R2" s="175">
        <v>0</v>
      </c>
      <c r="S2" s="175">
        <v>0</v>
      </c>
      <c r="T2" s="167" t="s">
        <v>111</v>
      </c>
      <c r="U2" s="176" t="s">
        <v>97</v>
      </c>
      <c r="V2" s="177" t="s">
        <v>112</v>
      </c>
      <c r="W2" s="178" t="s">
        <v>113</v>
      </c>
      <c r="X2" s="178" t="s">
        <v>114</v>
      </c>
      <c r="Y2" s="178" t="s">
        <v>115</v>
      </c>
      <c r="Z2" s="178" t="s">
        <v>116</v>
      </c>
      <c r="AA2" s="178" t="s">
        <v>117</v>
      </c>
      <c r="AB2" s="178" t="s">
        <v>118</v>
      </c>
      <c r="AC2" s="178" t="s">
        <v>119</v>
      </c>
      <c r="AD2" s="178" t="s">
        <v>107</v>
      </c>
      <c r="AE2" s="178" t="s">
        <v>108</v>
      </c>
      <c r="AF2" s="178" t="s">
        <v>109</v>
      </c>
      <c r="AG2" s="178" t="s">
        <v>110</v>
      </c>
      <c r="AH2" s="178"/>
      <c r="AI2" s="178"/>
      <c r="AJ2" s="178"/>
      <c r="AK2" s="178" t="s">
        <v>120</v>
      </c>
      <c r="AL2" s="178" t="s">
        <v>121</v>
      </c>
      <c r="AM2" s="178"/>
      <c r="AN2" s="178"/>
      <c r="AO2" s="178"/>
      <c r="AP2" s="178"/>
      <c r="AQ2" s="178"/>
      <c r="AR2" s="167"/>
      <c r="AS2" s="167"/>
      <c r="AT2" s="167"/>
      <c r="AU2" s="167"/>
      <c r="AV2" s="167"/>
      <c r="AW2" s="167"/>
      <c r="AX2" s="167"/>
      <c r="AY2" s="178" t="s">
        <v>122</v>
      </c>
      <c r="AZ2" s="178"/>
      <c r="BA2" s="178"/>
      <c r="BB2" s="178"/>
      <c r="BC2" s="178"/>
      <c r="BD2" s="178"/>
      <c r="BE2" s="178"/>
      <c r="BF2" s="178" t="s">
        <v>123</v>
      </c>
      <c r="BG2" s="178"/>
      <c r="BH2" s="178"/>
      <c r="BI2" s="178"/>
      <c r="BJ2" s="178"/>
      <c r="BK2" s="178"/>
      <c r="BL2" s="178"/>
      <c r="BM2" s="178" t="s">
        <v>124</v>
      </c>
      <c r="BN2" s="178" t="s">
        <v>125</v>
      </c>
      <c r="BO2" s="178" t="s">
        <v>126</v>
      </c>
      <c r="BP2" s="178" t="s">
        <v>127</v>
      </c>
      <c r="BQ2" s="178" t="s">
        <v>128</v>
      </c>
      <c r="BR2" s="178"/>
      <c r="BS2" s="178"/>
      <c r="BT2" s="178" t="s">
        <v>129</v>
      </c>
      <c r="BU2" s="178" t="s">
        <v>130</v>
      </c>
      <c r="BV2" s="167"/>
      <c r="BW2" s="167"/>
      <c r="BX2" s="167"/>
      <c r="BY2" s="167"/>
      <c r="BZ2" s="167"/>
      <c r="CA2" s="167"/>
      <c r="CB2" s="167"/>
    </row>
    <row r="3" spans="1:80" s="169" customFormat="1" x14ac:dyDescent="0.25">
      <c r="A3" s="179" t="s">
        <v>131</v>
      </c>
      <c r="B3" s="180"/>
      <c r="C3" s="181"/>
      <c r="D3" s="182">
        <v>43956</v>
      </c>
      <c r="E3" s="183"/>
      <c r="F3" s="182">
        <v>43971</v>
      </c>
      <c r="G3" s="183"/>
      <c r="H3" s="182">
        <v>43985</v>
      </c>
      <c r="I3" s="183"/>
      <c r="J3" s="182"/>
      <c r="K3" s="184"/>
      <c r="L3" s="174" t="s">
        <v>108</v>
      </c>
      <c r="M3" s="175" t="s">
        <v>132</v>
      </c>
      <c r="N3" s="175" t="s">
        <v>133</v>
      </c>
      <c r="O3" s="175" t="s">
        <v>134</v>
      </c>
      <c r="P3" s="175" t="s">
        <v>135</v>
      </c>
      <c r="Q3" s="175">
        <v>0</v>
      </c>
      <c r="R3" s="175">
        <v>0</v>
      </c>
      <c r="S3" s="175">
        <v>0</v>
      </c>
      <c r="T3" s="167" t="s">
        <v>136</v>
      </c>
      <c r="U3" s="176" t="s">
        <v>98</v>
      </c>
      <c r="V3" s="185" t="s">
        <v>137</v>
      </c>
      <c r="W3" s="2" t="s">
        <v>135</v>
      </c>
      <c r="X3" s="2" t="s">
        <v>135</v>
      </c>
      <c r="Y3" s="2" t="s">
        <v>138</v>
      </c>
      <c r="Z3" s="2" t="s">
        <v>135</v>
      </c>
      <c r="AA3" s="2" t="s">
        <v>135</v>
      </c>
      <c r="AB3" s="2" t="s">
        <v>139</v>
      </c>
      <c r="AC3" s="2" t="s">
        <v>140</v>
      </c>
      <c r="AD3" s="2" t="s">
        <v>132</v>
      </c>
      <c r="AE3" s="2" t="s">
        <v>133</v>
      </c>
      <c r="AF3" s="2" t="s">
        <v>134</v>
      </c>
      <c r="AG3" s="2" t="s">
        <v>135</v>
      </c>
      <c r="AH3" s="2"/>
      <c r="AI3" s="2"/>
      <c r="AJ3" s="2"/>
      <c r="AK3" s="2" t="s">
        <v>141</v>
      </c>
      <c r="AL3" s="2" t="s">
        <v>142</v>
      </c>
      <c r="AM3" s="2"/>
      <c r="AN3" s="2"/>
      <c r="AO3" s="2"/>
      <c r="AP3" s="2"/>
      <c r="AQ3" s="2"/>
      <c r="AR3" s="167"/>
      <c r="AS3" s="167"/>
      <c r="AT3" s="167"/>
      <c r="AU3" s="167"/>
      <c r="AV3" s="167"/>
      <c r="AW3" s="167"/>
      <c r="AX3" s="167"/>
      <c r="AY3" s="2" t="s">
        <v>143</v>
      </c>
      <c r="AZ3" s="2"/>
      <c r="BA3" s="2"/>
      <c r="BB3" s="2"/>
      <c r="BC3" s="2"/>
      <c r="BD3" s="2"/>
      <c r="BE3" s="2"/>
      <c r="BF3" s="2" t="s">
        <v>144</v>
      </c>
      <c r="BG3" s="2"/>
      <c r="BH3" s="2"/>
      <c r="BI3" s="2"/>
      <c r="BJ3" s="2"/>
      <c r="BK3" s="2"/>
      <c r="BL3" s="2"/>
      <c r="BM3" s="2" t="s">
        <v>145</v>
      </c>
      <c r="BN3" s="2" t="s">
        <v>146</v>
      </c>
      <c r="BO3" s="2" t="s">
        <v>147</v>
      </c>
      <c r="BP3" s="2" t="s">
        <v>148</v>
      </c>
      <c r="BQ3" s="2" t="s">
        <v>149</v>
      </c>
      <c r="BR3" s="2"/>
      <c r="BS3" s="2"/>
      <c r="BT3" s="2" t="s">
        <v>150</v>
      </c>
      <c r="BU3" s="2" t="s">
        <v>133</v>
      </c>
      <c r="BV3" s="167"/>
      <c r="BW3" s="167"/>
      <c r="BX3" s="167"/>
      <c r="BY3" s="167"/>
      <c r="BZ3" s="167"/>
      <c r="CA3" s="167"/>
      <c r="CB3" s="167"/>
    </row>
    <row r="4" spans="1:80" s="169" customFormat="1" x14ac:dyDescent="0.25">
      <c r="A4" s="186" t="s">
        <v>151</v>
      </c>
      <c r="B4" s="187"/>
      <c r="C4" s="188"/>
      <c r="D4" s="189" t="s">
        <v>152</v>
      </c>
      <c r="E4" s="189" t="s">
        <v>153</v>
      </c>
      <c r="F4" s="189" t="s">
        <v>154</v>
      </c>
      <c r="G4" s="189" t="s">
        <v>155</v>
      </c>
      <c r="H4" s="189" t="s">
        <v>156</v>
      </c>
      <c r="I4" s="189" t="s">
        <v>157</v>
      </c>
      <c r="J4" s="189"/>
      <c r="K4" s="190"/>
      <c r="L4" s="174" t="s">
        <v>109</v>
      </c>
      <c r="M4" s="175" t="s">
        <v>158</v>
      </c>
      <c r="N4" s="175" t="s">
        <v>159</v>
      </c>
      <c r="O4" s="175" t="s">
        <v>159</v>
      </c>
      <c r="P4" s="175" t="s">
        <v>160</v>
      </c>
      <c r="Q4" s="175">
        <v>0</v>
      </c>
      <c r="R4" s="175">
        <v>0</v>
      </c>
      <c r="S4" s="175">
        <v>0</v>
      </c>
      <c r="T4" s="167" t="s">
        <v>136</v>
      </c>
      <c r="U4" s="176" t="s">
        <v>99</v>
      </c>
      <c r="V4" s="185" t="s">
        <v>161</v>
      </c>
      <c r="W4" s="2" t="s">
        <v>162</v>
      </c>
      <c r="X4" s="2" t="s">
        <v>158</v>
      </c>
      <c r="Y4" s="2" t="s">
        <v>162</v>
      </c>
      <c r="Z4" s="2"/>
      <c r="AA4" s="2" t="s">
        <v>162</v>
      </c>
      <c r="AB4" s="2" t="s">
        <v>162</v>
      </c>
      <c r="AC4" s="2" t="s">
        <v>162</v>
      </c>
      <c r="AD4" s="2" t="s">
        <v>158</v>
      </c>
      <c r="AE4" s="2" t="s">
        <v>159</v>
      </c>
      <c r="AF4" s="2" t="s">
        <v>159</v>
      </c>
      <c r="AG4" s="2" t="s">
        <v>160</v>
      </c>
      <c r="AH4" s="2"/>
      <c r="AI4" s="2"/>
      <c r="AJ4" s="2"/>
      <c r="AK4" s="2" t="s">
        <v>162</v>
      </c>
      <c r="AL4" s="2" t="s">
        <v>162</v>
      </c>
      <c r="AM4" s="2"/>
      <c r="AN4" s="2"/>
      <c r="AO4" s="2"/>
      <c r="AP4" s="2"/>
      <c r="AQ4" s="2"/>
      <c r="AR4" s="167"/>
      <c r="AS4" s="167"/>
      <c r="AT4" s="167"/>
      <c r="AU4" s="167"/>
      <c r="AV4" s="167"/>
      <c r="AW4" s="167"/>
      <c r="AX4" s="167"/>
      <c r="AY4" s="2" t="s">
        <v>163</v>
      </c>
      <c r="AZ4" s="2"/>
      <c r="BA4" s="2"/>
      <c r="BB4" s="2"/>
      <c r="BC4" s="2"/>
      <c r="BD4" s="2"/>
      <c r="BE4" s="2"/>
      <c r="BF4" s="2" t="s">
        <v>164</v>
      </c>
      <c r="BG4" s="2"/>
      <c r="BH4" s="2"/>
      <c r="BI4" s="2"/>
      <c r="BJ4" s="2"/>
      <c r="BK4" s="2"/>
      <c r="BL4" s="2"/>
      <c r="BM4" s="2" t="s">
        <v>158</v>
      </c>
      <c r="BN4" s="2" t="s">
        <v>158</v>
      </c>
      <c r="BO4" s="2" t="s">
        <v>165</v>
      </c>
      <c r="BP4" s="2" t="s">
        <v>166</v>
      </c>
      <c r="BQ4" s="2" t="s">
        <v>158</v>
      </c>
      <c r="BR4" s="2"/>
      <c r="BS4" s="2"/>
      <c r="BT4" s="2" t="s">
        <v>167</v>
      </c>
      <c r="BU4" s="2" t="s">
        <v>167</v>
      </c>
      <c r="BV4" s="167"/>
      <c r="BW4" s="167"/>
      <c r="BX4" s="167"/>
      <c r="BY4" s="167"/>
      <c r="BZ4" s="167"/>
      <c r="CA4" s="167"/>
      <c r="CB4" s="167"/>
    </row>
    <row r="5" spans="1:80" s="169" customFormat="1" x14ac:dyDescent="0.25">
      <c r="A5" s="186" t="s">
        <v>168</v>
      </c>
      <c r="B5" s="187"/>
      <c r="C5" s="188"/>
      <c r="D5" s="191" t="s">
        <v>169</v>
      </c>
      <c r="E5" s="192"/>
      <c r="F5" s="191" t="s">
        <v>170</v>
      </c>
      <c r="G5" s="192"/>
      <c r="H5" s="191" t="s">
        <v>170</v>
      </c>
      <c r="I5" s="192"/>
      <c r="J5" s="191"/>
      <c r="K5" s="193"/>
      <c r="L5" s="174" t="s">
        <v>110</v>
      </c>
      <c r="M5" s="175">
        <v>2.8</v>
      </c>
      <c r="N5" s="175">
        <v>2.8</v>
      </c>
      <c r="O5" s="175">
        <v>2.8</v>
      </c>
      <c r="P5" s="175">
        <v>1.8</v>
      </c>
      <c r="Q5" s="175">
        <v>0</v>
      </c>
      <c r="R5" s="175">
        <v>0</v>
      </c>
      <c r="S5" s="175">
        <v>0</v>
      </c>
      <c r="T5" s="167" t="s">
        <v>136</v>
      </c>
      <c r="U5" s="176" t="s">
        <v>100</v>
      </c>
      <c r="V5" s="185" t="s">
        <v>171</v>
      </c>
      <c r="W5" s="194">
        <v>2.8</v>
      </c>
      <c r="X5" s="194">
        <v>2</v>
      </c>
      <c r="Y5" s="194">
        <v>2.2000000000000002</v>
      </c>
      <c r="Z5" s="194"/>
      <c r="AA5" s="195">
        <v>2.8</v>
      </c>
      <c r="AB5" s="195">
        <v>2</v>
      </c>
      <c r="AC5" s="195">
        <v>2</v>
      </c>
      <c r="AD5" s="194">
        <v>2.8</v>
      </c>
      <c r="AE5" s="194">
        <v>2.8</v>
      </c>
      <c r="AF5" s="194">
        <v>2.8</v>
      </c>
      <c r="AG5" s="194">
        <v>1.8</v>
      </c>
      <c r="AH5" s="194"/>
      <c r="AI5" s="194"/>
      <c r="AJ5" s="194"/>
      <c r="AK5" s="194">
        <v>2</v>
      </c>
      <c r="AL5" s="194">
        <v>2</v>
      </c>
      <c r="AM5" s="194"/>
      <c r="AN5" s="194"/>
      <c r="AO5" s="194"/>
      <c r="AP5" s="194"/>
      <c r="AQ5" s="194"/>
      <c r="AR5" s="195"/>
      <c r="AS5" s="195"/>
      <c r="AT5" s="195"/>
      <c r="AU5" s="195"/>
      <c r="AV5" s="195"/>
      <c r="AW5" s="195"/>
      <c r="AX5" s="195"/>
      <c r="AY5" s="194">
        <v>2</v>
      </c>
      <c r="AZ5" s="194"/>
      <c r="BA5" s="194"/>
      <c r="BB5" s="194"/>
      <c r="BC5" s="194"/>
      <c r="BD5" s="194"/>
      <c r="BE5" s="194"/>
      <c r="BF5" s="194">
        <v>4.7</v>
      </c>
      <c r="BG5" s="194"/>
      <c r="BH5" s="194"/>
      <c r="BI5" s="194"/>
      <c r="BJ5" s="194"/>
      <c r="BK5" s="194"/>
      <c r="BL5" s="194"/>
      <c r="BM5" s="194">
        <v>2</v>
      </c>
      <c r="BN5" s="194">
        <v>2</v>
      </c>
      <c r="BO5" s="194">
        <v>3</v>
      </c>
      <c r="BP5" s="194">
        <v>3</v>
      </c>
      <c r="BQ5" s="194">
        <v>3</v>
      </c>
      <c r="BR5" s="194"/>
      <c r="BS5" s="194"/>
      <c r="BT5" s="194">
        <v>2.5</v>
      </c>
      <c r="BU5" s="194">
        <v>2.5</v>
      </c>
      <c r="BV5" s="195"/>
      <c r="BW5" s="195"/>
      <c r="BX5" s="195"/>
      <c r="BY5" s="195"/>
      <c r="BZ5" s="195"/>
      <c r="CA5" s="195"/>
      <c r="CB5" s="195"/>
    </row>
    <row r="6" spans="1:80" s="202" customFormat="1" x14ac:dyDescent="0.25">
      <c r="A6" s="186" t="s">
        <v>172</v>
      </c>
      <c r="B6" s="187"/>
      <c r="C6" s="188"/>
      <c r="D6" s="196" t="s">
        <v>173</v>
      </c>
      <c r="E6" s="197"/>
      <c r="F6" s="196" t="s">
        <v>174</v>
      </c>
      <c r="G6" s="197"/>
      <c r="H6" s="196" t="s">
        <v>175</v>
      </c>
      <c r="I6" s="197"/>
      <c r="J6" s="196"/>
      <c r="K6" s="198"/>
      <c r="L6" s="174">
        <v>0</v>
      </c>
      <c r="M6" s="175" t="s">
        <v>176</v>
      </c>
      <c r="N6" s="175" t="s">
        <v>176</v>
      </c>
      <c r="O6" s="175" t="s">
        <v>176</v>
      </c>
      <c r="P6" s="175" t="s">
        <v>176</v>
      </c>
      <c r="Q6" s="175">
        <v>0</v>
      </c>
      <c r="R6" s="175">
        <v>0</v>
      </c>
      <c r="S6" s="175">
        <v>0</v>
      </c>
      <c r="T6" s="167" t="s">
        <v>136</v>
      </c>
      <c r="U6" s="199" t="s">
        <v>101</v>
      </c>
      <c r="V6" s="200" t="s">
        <v>177</v>
      </c>
      <c r="W6" s="201" t="s">
        <v>176</v>
      </c>
      <c r="X6" s="201" t="s">
        <v>178</v>
      </c>
      <c r="Y6" s="201" t="s">
        <v>176</v>
      </c>
      <c r="Z6" s="201"/>
      <c r="AA6" s="201" t="s">
        <v>176</v>
      </c>
      <c r="AB6" s="201" t="s">
        <v>176</v>
      </c>
      <c r="AC6" s="201" t="s">
        <v>176</v>
      </c>
      <c r="AD6" s="201" t="s">
        <v>176</v>
      </c>
      <c r="AE6" s="201" t="s">
        <v>176</v>
      </c>
      <c r="AF6" s="201" t="s">
        <v>176</v>
      </c>
      <c r="AG6" s="201" t="s">
        <v>176</v>
      </c>
      <c r="AH6" s="201"/>
      <c r="AI6" s="201"/>
      <c r="AJ6" s="201"/>
      <c r="AK6" s="201" t="s">
        <v>176</v>
      </c>
      <c r="AL6" s="201" t="s">
        <v>176</v>
      </c>
      <c r="AM6" s="201"/>
      <c r="AN6" s="201"/>
      <c r="AO6" s="201"/>
      <c r="AP6" s="201"/>
      <c r="AQ6" s="201"/>
      <c r="AR6" s="201"/>
      <c r="AS6" s="201"/>
      <c r="AT6" s="201"/>
      <c r="AU6" s="201"/>
      <c r="AV6" s="201"/>
      <c r="AW6" s="201"/>
      <c r="AX6" s="201"/>
      <c r="AY6" s="201" t="s">
        <v>176</v>
      </c>
      <c r="AZ6" s="201"/>
      <c r="BA6" s="201"/>
      <c r="BB6" s="201"/>
      <c r="BC6" s="201"/>
      <c r="BD6" s="201"/>
      <c r="BE6" s="201"/>
      <c r="BF6" s="201" t="s">
        <v>176</v>
      </c>
      <c r="BG6" s="201"/>
      <c r="BH6" s="201"/>
      <c r="BI6" s="201"/>
      <c r="BJ6" s="201"/>
      <c r="BK6" s="201"/>
      <c r="BL6" s="201"/>
      <c r="BM6" s="201" t="s">
        <v>179</v>
      </c>
      <c r="BN6" s="201" t="s">
        <v>179</v>
      </c>
      <c r="BO6" s="201" t="s">
        <v>180</v>
      </c>
      <c r="BP6" s="201" t="s">
        <v>180</v>
      </c>
      <c r="BQ6" s="201" t="s">
        <v>176</v>
      </c>
      <c r="BR6" s="201"/>
      <c r="BS6" s="201"/>
      <c r="BT6" s="201" t="s">
        <v>181</v>
      </c>
      <c r="BU6" s="201" t="s">
        <v>181</v>
      </c>
      <c r="BV6" s="201"/>
      <c r="BW6" s="201"/>
      <c r="BX6" s="201"/>
      <c r="BY6" s="201"/>
      <c r="BZ6" s="201"/>
      <c r="CA6" s="201"/>
      <c r="CB6" s="201"/>
    </row>
    <row r="7" spans="1:80" s="207" customFormat="1" x14ac:dyDescent="0.25">
      <c r="A7" s="203" t="s">
        <v>182</v>
      </c>
      <c r="B7" s="186"/>
      <c r="C7" s="186"/>
      <c r="D7" s="204"/>
      <c r="E7" s="205"/>
      <c r="F7" s="204"/>
      <c r="G7" s="205"/>
      <c r="H7" s="204"/>
      <c r="I7" s="205"/>
      <c r="J7" s="204" t="s">
        <v>111</v>
      </c>
      <c r="K7" s="205"/>
      <c r="L7" s="174">
        <v>0</v>
      </c>
      <c r="M7" s="175" t="s">
        <v>183</v>
      </c>
      <c r="N7" s="175" t="s">
        <v>183</v>
      </c>
      <c r="O7" s="175" t="s">
        <v>184</v>
      </c>
      <c r="P7" s="175" t="s">
        <v>185</v>
      </c>
      <c r="Q7" s="175">
        <v>0</v>
      </c>
      <c r="R7" s="175">
        <v>0</v>
      </c>
      <c r="S7" s="175">
        <v>0</v>
      </c>
      <c r="T7" s="167" t="s">
        <v>136</v>
      </c>
      <c r="U7" s="199" t="s">
        <v>102</v>
      </c>
      <c r="V7" s="200" t="s">
        <v>186</v>
      </c>
      <c r="W7" s="201" t="s">
        <v>185</v>
      </c>
      <c r="X7" s="201">
        <v>11002</v>
      </c>
      <c r="Y7" s="201" t="s">
        <v>187</v>
      </c>
      <c r="Z7" s="201"/>
      <c r="AA7" s="201" t="s">
        <v>185</v>
      </c>
      <c r="AB7" s="201" t="s">
        <v>184</v>
      </c>
      <c r="AC7" s="201" t="s">
        <v>184</v>
      </c>
      <c r="AD7" s="201" t="s">
        <v>183</v>
      </c>
      <c r="AE7" s="201" t="s">
        <v>183</v>
      </c>
      <c r="AF7" s="201" t="s">
        <v>184</v>
      </c>
      <c r="AG7" s="201" t="s">
        <v>185</v>
      </c>
      <c r="AH7" s="201"/>
      <c r="AI7" s="201"/>
      <c r="AJ7" s="201"/>
      <c r="AK7" s="201" t="s">
        <v>183</v>
      </c>
      <c r="AL7" s="201" t="s">
        <v>188</v>
      </c>
      <c r="AM7" s="201"/>
      <c r="AN7" s="201"/>
      <c r="AO7" s="201"/>
      <c r="AP7" s="201"/>
      <c r="AQ7" s="201"/>
      <c r="AR7" s="201"/>
      <c r="AS7" s="201"/>
      <c r="AT7" s="201"/>
      <c r="AU7" s="201"/>
      <c r="AV7" s="201"/>
      <c r="AW7" s="201"/>
      <c r="AX7" s="201"/>
      <c r="AY7" s="201" t="s">
        <v>184</v>
      </c>
      <c r="AZ7" s="201"/>
      <c r="BA7" s="201"/>
      <c r="BB7" s="201"/>
      <c r="BC7" s="201"/>
      <c r="BD7" s="201"/>
      <c r="BE7" s="201"/>
      <c r="BF7" s="206" t="s">
        <v>185</v>
      </c>
      <c r="BG7" s="206"/>
      <c r="BH7" s="206"/>
      <c r="BI7" s="206"/>
      <c r="BJ7" s="206"/>
      <c r="BK7" s="206"/>
      <c r="BL7" s="206"/>
      <c r="BM7" s="201" t="s">
        <v>189</v>
      </c>
      <c r="BN7" s="201" t="s">
        <v>189</v>
      </c>
      <c r="BO7" s="201" t="s">
        <v>190</v>
      </c>
      <c r="BP7" s="201" t="s">
        <v>191</v>
      </c>
      <c r="BQ7" s="201" t="s">
        <v>185</v>
      </c>
      <c r="BR7" s="201"/>
      <c r="BS7" s="201"/>
      <c r="BT7" s="201" t="s">
        <v>185</v>
      </c>
      <c r="BU7" s="201" t="s">
        <v>185</v>
      </c>
      <c r="BV7" s="201"/>
      <c r="BW7" s="201"/>
      <c r="BX7" s="201"/>
      <c r="BY7" s="201"/>
      <c r="BZ7" s="201"/>
      <c r="CA7" s="201"/>
      <c r="CB7" s="201"/>
    </row>
    <row r="8" spans="1:80" s="207" customFormat="1" x14ac:dyDescent="0.25">
      <c r="A8" s="186" t="s">
        <v>192</v>
      </c>
      <c r="B8" s="203"/>
      <c r="C8" s="203"/>
      <c r="D8" s="208" t="s">
        <v>193</v>
      </c>
      <c r="E8" s="209"/>
      <c r="F8" s="208" t="s">
        <v>194</v>
      </c>
      <c r="G8" s="209"/>
      <c r="H8" s="208" t="s">
        <v>193</v>
      </c>
      <c r="I8" s="209"/>
      <c r="J8" s="208" t="s">
        <v>136</v>
      </c>
      <c r="K8" s="209"/>
      <c r="L8" s="174">
        <v>0</v>
      </c>
      <c r="M8" s="175">
        <v>50</v>
      </c>
      <c r="N8" s="175">
        <v>50</v>
      </c>
      <c r="O8" s="175">
        <v>50</v>
      </c>
      <c r="P8" s="175">
        <v>33.299999999999997</v>
      </c>
      <c r="Q8" s="175">
        <v>0</v>
      </c>
      <c r="R8" s="175">
        <v>0</v>
      </c>
      <c r="S8" s="175">
        <v>0</v>
      </c>
      <c r="T8" s="167" t="s">
        <v>136</v>
      </c>
      <c r="U8" s="176" t="s">
        <v>103</v>
      </c>
      <c r="V8" s="185" t="s">
        <v>195</v>
      </c>
      <c r="W8" s="2">
        <v>50</v>
      </c>
      <c r="X8" s="2">
        <v>50</v>
      </c>
      <c r="Y8" s="2">
        <v>50</v>
      </c>
      <c r="Z8" s="2"/>
      <c r="AA8" s="2">
        <v>50</v>
      </c>
      <c r="AB8" s="2">
        <v>50</v>
      </c>
      <c r="AC8" s="2">
        <v>50</v>
      </c>
      <c r="AD8" s="2">
        <v>50</v>
      </c>
      <c r="AE8" s="2">
        <v>50</v>
      </c>
      <c r="AF8" s="2">
        <v>50</v>
      </c>
      <c r="AG8" s="2">
        <v>33.299999999999997</v>
      </c>
      <c r="AH8" s="2"/>
      <c r="AI8" s="2"/>
      <c r="AJ8" s="2"/>
      <c r="AK8" s="2">
        <v>50</v>
      </c>
      <c r="AL8" s="2">
        <v>50</v>
      </c>
      <c r="AM8" s="2"/>
      <c r="AN8" s="2"/>
      <c r="AO8" s="2"/>
      <c r="AP8" s="2"/>
      <c r="AQ8" s="2"/>
      <c r="AR8" s="167"/>
      <c r="AS8" s="167"/>
      <c r="AT8" s="167"/>
      <c r="AU8" s="167"/>
      <c r="AV8" s="167"/>
      <c r="AW8" s="167"/>
      <c r="AX8" s="167"/>
      <c r="AY8" s="2">
        <v>40</v>
      </c>
      <c r="AZ8" s="2"/>
      <c r="BA8" s="2"/>
      <c r="BB8" s="2"/>
      <c r="BC8" s="2"/>
      <c r="BD8" s="2"/>
      <c r="BE8" s="2"/>
      <c r="BF8" s="2">
        <v>50</v>
      </c>
      <c r="BG8" s="2"/>
      <c r="BH8" s="2"/>
      <c r="BI8" s="2"/>
      <c r="BJ8" s="2"/>
      <c r="BK8" s="2"/>
      <c r="BL8" s="2"/>
      <c r="BM8" s="2">
        <v>50</v>
      </c>
      <c r="BN8" s="2">
        <v>50</v>
      </c>
      <c r="BO8" s="2">
        <v>50</v>
      </c>
      <c r="BP8" s="2">
        <v>50</v>
      </c>
      <c r="BQ8" s="2">
        <v>50</v>
      </c>
      <c r="BR8" s="2"/>
      <c r="BS8" s="2"/>
      <c r="BT8" s="2">
        <v>50</v>
      </c>
      <c r="BU8" s="2">
        <v>46</v>
      </c>
      <c r="BV8" s="167"/>
      <c r="BW8" s="167"/>
      <c r="BX8" s="167"/>
      <c r="BY8" s="167"/>
      <c r="BZ8" s="167"/>
      <c r="CA8" s="167"/>
      <c r="CB8" s="167"/>
    </row>
    <row r="9" spans="1:80" s="169" customFormat="1" x14ac:dyDescent="0.25">
      <c r="A9" s="186" t="s">
        <v>196</v>
      </c>
      <c r="B9" s="203"/>
      <c r="C9" s="203"/>
      <c r="D9" s="210">
        <v>200</v>
      </c>
      <c r="E9" s="211"/>
      <c r="F9" s="210">
        <v>200</v>
      </c>
      <c r="G9" s="211"/>
      <c r="H9" s="210">
        <v>200</v>
      </c>
      <c r="I9" s="211"/>
      <c r="J9" s="210"/>
      <c r="K9" s="211"/>
      <c r="L9" s="212" t="s">
        <v>111</v>
      </c>
      <c r="M9" s="175">
        <v>5</v>
      </c>
      <c r="N9" s="175">
        <v>7</v>
      </c>
      <c r="O9" s="175">
        <v>6</v>
      </c>
      <c r="P9" s="175">
        <v>12</v>
      </c>
      <c r="Q9" s="175">
        <v>0</v>
      </c>
      <c r="R9" s="175">
        <v>0</v>
      </c>
      <c r="S9" s="175">
        <v>0</v>
      </c>
      <c r="T9" s="167" t="s">
        <v>136</v>
      </c>
      <c r="U9" s="199" t="s">
        <v>104</v>
      </c>
      <c r="V9" s="213" t="s">
        <v>197</v>
      </c>
      <c r="W9" s="201">
        <v>8</v>
      </c>
      <c r="X9" s="201">
        <v>8</v>
      </c>
      <c r="Y9" s="201">
        <v>8</v>
      </c>
      <c r="Z9" s="201"/>
      <c r="AA9" s="201">
        <v>8</v>
      </c>
      <c r="AB9" s="201">
        <v>8</v>
      </c>
      <c r="AC9" s="201">
        <v>8</v>
      </c>
      <c r="AD9" s="201">
        <v>5</v>
      </c>
      <c r="AE9" s="201">
        <v>7</v>
      </c>
      <c r="AF9" s="201">
        <v>6</v>
      </c>
      <c r="AG9" s="201">
        <v>12</v>
      </c>
      <c r="AH9" s="201"/>
      <c r="AI9" s="201"/>
      <c r="AJ9" s="201"/>
      <c r="AK9" s="201">
        <v>6</v>
      </c>
      <c r="AL9" s="201">
        <v>8</v>
      </c>
      <c r="AM9" s="201"/>
      <c r="AN9" s="201"/>
      <c r="AO9" s="201"/>
      <c r="AP9" s="201"/>
      <c r="AQ9" s="201"/>
      <c r="AR9" s="201"/>
      <c r="AS9" s="201"/>
      <c r="AT9" s="201"/>
      <c r="AU9" s="201"/>
      <c r="AV9" s="201"/>
      <c r="AW9" s="201"/>
      <c r="AX9" s="201"/>
      <c r="AY9" s="201">
        <v>7</v>
      </c>
      <c r="AZ9" s="201"/>
      <c r="BA9" s="201"/>
      <c r="BB9" s="201"/>
      <c r="BC9" s="201"/>
      <c r="BD9" s="201"/>
      <c r="BE9" s="201"/>
      <c r="BF9" s="201">
        <v>8</v>
      </c>
      <c r="BG9" s="201"/>
      <c r="BH9" s="201"/>
      <c r="BI9" s="201"/>
      <c r="BJ9" s="201"/>
      <c r="BK9" s="201"/>
      <c r="BL9" s="201"/>
      <c r="BM9" s="201">
        <v>8</v>
      </c>
      <c r="BN9" s="201">
        <v>8</v>
      </c>
      <c r="BO9" s="201">
        <v>24</v>
      </c>
      <c r="BP9" s="201">
        <v>9</v>
      </c>
      <c r="BQ9" s="201">
        <v>6</v>
      </c>
      <c r="BR9" s="201"/>
      <c r="BS9" s="201"/>
      <c r="BT9" s="201">
        <v>8</v>
      </c>
      <c r="BU9" s="201">
        <v>6</v>
      </c>
      <c r="BV9" s="201"/>
      <c r="BW9" s="201"/>
      <c r="BX9" s="201"/>
      <c r="BY9" s="201"/>
      <c r="BZ9" s="201"/>
      <c r="CA9" s="201"/>
      <c r="CB9" s="201"/>
    </row>
    <row r="10" spans="1:80" s="207" customFormat="1" x14ac:dyDescent="0.25">
      <c r="A10" s="186" t="s">
        <v>198</v>
      </c>
      <c r="B10" s="187"/>
      <c r="C10" s="214" t="s">
        <v>199</v>
      </c>
      <c r="D10" s="215">
        <v>2.5</v>
      </c>
      <c r="E10" s="215">
        <v>3.6</v>
      </c>
      <c r="F10" s="215">
        <v>2.5</v>
      </c>
      <c r="G10" s="215">
        <v>3.6</v>
      </c>
      <c r="H10" s="215">
        <v>2.5</v>
      </c>
      <c r="I10" s="215">
        <v>3.6</v>
      </c>
      <c r="J10" s="215"/>
      <c r="K10" s="215"/>
      <c r="L10" s="216" t="s">
        <v>200</v>
      </c>
      <c r="M10" s="175">
        <v>720</v>
      </c>
      <c r="N10" s="175">
        <v>720</v>
      </c>
      <c r="O10" s="175">
        <v>720</v>
      </c>
      <c r="P10" s="175">
        <v>451</v>
      </c>
      <c r="Q10" s="175">
        <v>0</v>
      </c>
      <c r="R10" s="175">
        <v>0</v>
      </c>
      <c r="S10" s="175">
        <v>0</v>
      </c>
      <c r="T10" s="167" t="s">
        <v>136</v>
      </c>
      <c r="U10" s="201"/>
      <c r="V10" s="200" t="s">
        <v>201</v>
      </c>
      <c r="W10" s="217">
        <v>413</v>
      </c>
      <c r="X10" s="217">
        <v>522</v>
      </c>
      <c r="Y10" s="217">
        <v>630</v>
      </c>
      <c r="Z10" s="217"/>
      <c r="AA10" s="217">
        <v>553</v>
      </c>
      <c r="AB10" s="217">
        <v>640</v>
      </c>
      <c r="AC10" s="217">
        <v>640</v>
      </c>
      <c r="AD10" s="217">
        <v>720</v>
      </c>
      <c r="AE10" s="217">
        <v>720</v>
      </c>
      <c r="AF10" s="217">
        <v>720</v>
      </c>
      <c r="AG10" s="217">
        <v>451</v>
      </c>
      <c r="AH10" s="217"/>
      <c r="AI10" s="217"/>
      <c r="AJ10" s="217"/>
      <c r="AK10" s="217"/>
      <c r="AL10" s="217">
        <v>766</v>
      </c>
      <c r="AM10" s="217"/>
      <c r="AN10" s="217"/>
      <c r="AO10" s="217"/>
      <c r="AP10" s="217"/>
      <c r="AQ10" s="217"/>
      <c r="AR10" s="201"/>
      <c r="AS10" s="201"/>
      <c r="AT10" s="201"/>
      <c r="AU10" s="201"/>
      <c r="AV10" s="201"/>
      <c r="AW10" s="201"/>
      <c r="AX10" s="201"/>
      <c r="AY10" s="217">
        <v>560</v>
      </c>
      <c r="AZ10" s="217"/>
      <c r="BA10" s="217"/>
      <c r="BB10" s="217"/>
      <c r="BC10" s="217"/>
      <c r="BD10" s="217"/>
      <c r="BE10" s="217"/>
      <c r="BF10" s="217">
        <v>812</v>
      </c>
      <c r="BG10" s="217"/>
      <c r="BH10" s="217"/>
      <c r="BI10" s="217"/>
      <c r="BJ10" s="217"/>
      <c r="BK10" s="217"/>
      <c r="BL10" s="217"/>
      <c r="BM10" s="217">
        <v>449</v>
      </c>
      <c r="BN10" s="217">
        <v>399</v>
      </c>
      <c r="BO10" s="217">
        <v>155</v>
      </c>
      <c r="BP10" s="217">
        <v>1083</v>
      </c>
      <c r="BQ10" s="217">
        <v>550</v>
      </c>
      <c r="BR10" s="217"/>
      <c r="BS10" s="217"/>
      <c r="BT10" s="217">
        <v>577</v>
      </c>
      <c r="BU10" s="217">
        <v>456</v>
      </c>
      <c r="BV10" s="201"/>
      <c r="BW10" s="201"/>
      <c r="BX10" s="201"/>
      <c r="BY10" s="201"/>
      <c r="BZ10" s="201"/>
      <c r="CA10" s="201"/>
      <c r="CB10" s="201"/>
    </row>
    <row r="11" spans="1:80" s="207" customFormat="1" x14ac:dyDescent="0.25">
      <c r="A11" s="218" t="s">
        <v>202</v>
      </c>
      <c r="B11" s="218"/>
      <c r="C11" s="218"/>
      <c r="D11" s="219"/>
      <c r="E11" s="219"/>
      <c r="F11" s="219"/>
      <c r="G11" s="219"/>
      <c r="H11" s="219"/>
      <c r="I11" s="219"/>
      <c r="J11" s="219"/>
      <c r="K11" s="219"/>
      <c r="L11" s="216" t="s">
        <v>203</v>
      </c>
      <c r="M11" s="175">
        <v>1</v>
      </c>
      <c r="N11" s="175">
        <v>1</v>
      </c>
      <c r="O11" s="175">
        <v>2</v>
      </c>
      <c r="P11" s="175">
        <v>1</v>
      </c>
      <c r="Q11" s="175">
        <v>0</v>
      </c>
      <c r="R11" s="175">
        <v>0</v>
      </c>
      <c r="S11" s="175">
        <v>0</v>
      </c>
      <c r="T11" s="167" t="s">
        <v>136</v>
      </c>
      <c r="U11" s="201"/>
      <c r="V11" s="199" t="s">
        <v>204</v>
      </c>
      <c r="W11" s="201">
        <v>1</v>
      </c>
      <c r="X11" s="201">
        <v>1</v>
      </c>
      <c r="Y11" s="201">
        <v>1</v>
      </c>
      <c r="Z11" s="201"/>
      <c r="AA11" s="201">
        <v>1</v>
      </c>
      <c r="AB11" s="201">
        <v>1</v>
      </c>
      <c r="AC11" s="201">
        <v>1</v>
      </c>
      <c r="AD11" s="201">
        <v>1</v>
      </c>
      <c r="AE11" s="201">
        <v>1</v>
      </c>
      <c r="AF11" s="201">
        <v>2</v>
      </c>
      <c r="AG11" s="201">
        <v>1</v>
      </c>
      <c r="AH11" s="201"/>
      <c r="AI11" s="201"/>
      <c r="AJ11" s="201"/>
      <c r="AK11" s="201">
        <v>2</v>
      </c>
      <c r="AL11" s="201">
        <v>1</v>
      </c>
      <c r="AM11" s="201"/>
      <c r="AN11" s="201"/>
      <c r="AO11" s="201"/>
      <c r="AP11" s="201"/>
      <c r="AQ11" s="201"/>
      <c r="AR11" s="201"/>
      <c r="AS11" s="201"/>
      <c r="AT11" s="201"/>
      <c r="AU11" s="201"/>
      <c r="AV11" s="201"/>
      <c r="AW11" s="201"/>
      <c r="AX11" s="201"/>
      <c r="AY11" s="201">
        <v>1</v>
      </c>
      <c r="AZ11" s="201"/>
      <c r="BA11" s="201"/>
      <c r="BB11" s="201"/>
      <c r="BC11" s="201"/>
      <c r="BD11" s="201"/>
      <c r="BE11" s="201"/>
      <c r="BF11" s="201">
        <v>1</v>
      </c>
      <c r="BG11" s="201"/>
      <c r="BH11" s="201"/>
      <c r="BI11" s="201"/>
      <c r="BJ11" s="201"/>
      <c r="BK11" s="201"/>
      <c r="BL11" s="201"/>
      <c r="BM11" s="201">
        <v>1</v>
      </c>
      <c r="BN11" s="201">
        <v>1</v>
      </c>
      <c r="BO11" s="201">
        <v>1</v>
      </c>
      <c r="BP11" s="201">
        <v>1</v>
      </c>
      <c r="BQ11" s="201">
        <v>1</v>
      </c>
      <c r="BR11" s="201"/>
      <c r="BS11" s="201"/>
      <c r="BT11" s="201">
        <v>12</v>
      </c>
      <c r="BU11" s="201"/>
      <c r="BV11" s="201"/>
      <c r="BW11" s="201"/>
      <c r="BX11" s="201"/>
      <c r="BY11" s="201"/>
      <c r="BZ11" s="201"/>
      <c r="CA11" s="201"/>
      <c r="CB11" s="201"/>
    </row>
    <row r="12" spans="1:80" s="207" customFormat="1" x14ac:dyDescent="0.25">
      <c r="A12" s="186" t="s">
        <v>205</v>
      </c>
      <c r="B12" s="187"/>
      <c r="C12" s="214" t="s">
        <v>206</v>
      </c>
      <c r="D12" s="215">
        <v>11</v>
      </c>
      <c r="E12" s="215">
        <v>56</v>
      </c>
      <c r="F12" s="215">
        <v>17</v>
      </c>
      <c r="G12" s="215">
        <v>51</v>
      </c>
      <c r="H12" s="215">
        <v>18</v>
      </c>
      <c r="I12" s="215">
        <v>45</v>
      </c>
      <c r="J12" s="215"/>
      <c r="K12" s="215"/>
      <c r="L12" s="216" t="s">
        <v>207</v>
      </c>
      <c r="M12" s="175" t="s">
        <v>208</v>
      </c>
      <c r="N12" s="175" t="s">
        <v>209</v>
      </c>
      <c r="O12" s="175" t="s">
        <v>210</v>
      </c>
      <c r="P12" s="175" t="s">
        <v>135</v>
      </c>
      <c r="Q12" s="175">
        <v>0</v>
      </c>
      <c r="R12" s="175">
        <v>0</v>
      </c>
      <c r="S12" s="175">
        <v>0</v>
      </c>
      <c r="T12" s="167" t="s">
        <v>136</v>
      </c>
      <c r="U12" s="195"/>
      <c r="V12" s="185" t="s">
        <v>192</v>
      </c>
      <c r="W12" s="2" t="s">
        <v>211</v>
      </c>
      <c r="X12" s="2" t="s">
        <v>212</v>
      </c>
      <c r="Y12" s="2" t="s">
        <v>213</v>
      </c>
      <c r="Z12" s="2"/>
      <c r="AA12" s="2" t="s">
        <v>214</v>
      </c>
      <c r="AB12" s="2" t="s">
        <v>215</v>
      </c>
      <c r="AC12" s="2" t="s">
        <v>216</v>
      </c>
      <c r="AD12" s="2" t="s">
        <v>208</v>
      </c>
      <c r="AE12" s="2" t="s">
        <v>209</v>
      </c>
      <c r="AF12" s="2" t="s">
        <v>210</v>
      </c>
      <c r="AG12" s="2" t="s">
        <v>135</v>
      </c>
      <c r="AH12" s="2"/>
      <c r="AI12" s="2"/>
      <c r="AJ12" s="2"/>
      <c r="AK12" s="2" t="s">
        <v>217</v>
      </c>
      <c r="AL12" s="2">
        <v>1</v>
      </c>
      <c r="AM12" s="2"/>
      <c r="AN12" s="2"/>
      <c r="AO12" s="2"/>
      <c r="AP12" s="2"/>
      <c r="AQ12" s="2"/>
      <c r="AR12" s="167"/>
      <c r="AS12" s="167"/>
      <c r="AT12" s="167"/>
      <c r="AU12" s="167"/>
      <c r="AV12" s="167"/>
      <c r="AW12" s="167"/>
      <c r="AX12" s="167"/>
      <c r="AY12" s="2" t="s">
        <v>218</v>
      </c>
      <c r="AZ12" s="2"/>
      <c r="BA12" s="2"/>
      <c r="BB12" s="2"/>
      <c r="BC12" s="2"/>
      <c r="BD12" s="2"/>
      <c r="BE12" s="2"/>
      <c r="BF12" s="2" t="s">
        <v>219</v>
      </c>
      <c r="BG12" s="2"/>
      <c r="BH12" s="2"/>
      <c r="BI12" s="2"/>
      <c r="BJ12" s="2"/>
      <c r="BK12" s="2"/>
      <c r="BL12" s="2"/>
      <c r="BM12" s="2" t="s">
        <v>145</v>
      </c>
      <c r="BN12" s="2" t="s">
        <v>146</v>
      </c>
      <c r="BO12" s="2" t="s">
        <v>147</v>
      </c>
      <c r="BP12" s="2" t="s">
        <v>148</v>
      </c>
      <c r="BQ12" s="2" t="s">
        <v>149</v>
      </c>
      <c r="BR12" s="2"/>
      <c r="BS12" s="2"/>
      <c r="BT12" s="2" t="s">
        <v>150</v>
      </c>
      <c r="BU12" s="2" t="s">
        <v>133</v>
      </c>
      <c r="BV12" s="167"/>
      <c r="BW12" s="167"/>
      <c r="BX12" s="167"/>
      <c r="BY12" s="167"/>
      <c r="BZ12" s="167"/>
      <c r="CA12" s="167"/>
      <c r="CB12" s="167"/>
    </row>
    <row r="13" spans="1:80" s="169" customFormat="1" x14ac:dyDescent="0.25">
      <c r="A13" s="186" t="s">
        <v>220</v>
      </c>
      <c r="B13" s="187"/>
      <c r="C13" s="214" t="s">
        <v>221</v>
      </c>
      <c r="D13" s="220" t="s">
        <v>222</v>
      </c>
      <c r="E13" s="215">
        <v>3.1</v>
      </c>
      <c r="F13" s="220" t="s">
        <v>223</v>
      </c>
      <c r="G13" s="215">
        <v>2.5</v>
      </c>
      <c r="H13" s="220" t="s">
        <v>224</v>
      </c>
      <c r="I13" s="215">
        <v>2.5</v>
      </c>
      <c r="J13" s="220"/>
      <c r="K13" s="215"/>
      <c r="L13" s="167"/>
      <c r="M13" s="175">
        <v>300</v>
      </c>
      <c r="N13" s="175">
        <v>300</v>
      </c>
      <c r="O13" s="175">
        <v>300</v>
      </c>
      <c r="P13" s="175">
        <v>400</v>
      </c>
      <c r="Q13" s="175">
        <v>0</v>
      </c>
      <c r="R13" s="175">
        <v>0</v>
      </c>
      <c r="S13" s="175">
        <v>0</v>
      </c>
      <c r="T13" s="167" t="s">
        <v>136</v>
      </c>
      <c r="U13" s="167"/>
      <c r="V13" s="185" t="s">
        <v>225</v>
      </c>
      <c r="W13" s="2">
        <v>400</v>
      </c>
      <c r="X13" s="2">
        <v>400</v>
      </c>
      <c r="Y13" s="2">
        <v>400</v>
      </c>
      <c r="Z13" s="2"/>
      <c r="AA13" s="2">
        <v>400</v>
      </c>
      <c r="AB13" s="2">
        <v>400</v>
      </c>
      <c r="AC13" s="2">
        <v>400</v>
      </c>
      <c r="AD13" s="2">
        <v>300</v>
      </c>
      <c r="AE13" s="2">
        <v>300</v>
      </c>
      <c r="AF13" s="2">
        <v>300</v>
      </c>
      <c r="AG13" s="2">
        <v>400</v>
      </c>
      <c r="AH13" s="2"/>
      <c r="AI13" s="2"/>
      <c r="AJ13" s="2"/>
      <c r="AK13" s="2">
        <v>300</v>
      </c>
      <c r="AL13" s="2">
        <v>400</v>
      </c>
      <c r="AM13" s="2"/>
      <c r="AN13" s="2"/>
      <c r="AO13" s="2"/>
      <c r="AP13" s="2"/>
      <c r="AQ13" s="2"/>
      <c r="AR13" s="167"/>
      <c r="AS13" s="167"/>
      <c r="AT13" s="167"/>
      <c r="AU13" s="167"/>
      <c r="AV13" s="167"/>
      <c r="AW13" s="167"/>
      <c r="AX13" s="167"/>
      <c r="AY13" s="2">
        <v>300</v>
      </c>
      <c r="AZ13" s="2"/>
      <c r="BA13" s="2"/>
      <c r="BB13" s="2"/>
      <c r="BC13" s="2"/>
      <c r="BD13" s="2"/>
      <c r="BE13" s="2"/>
      <c r="BF13" s="2">
        <v>400</v>
      </c>
      <c r="BG13" s="2"/>
      <c r="BH13" s="2"/>
      <c r="BI13" s="2"/>
      <c r="BJ13" s="2"/>
      <c r="BK13" s="2"/>
      <c r="BL13" s="2"/>
      <c r="BM13" s="2">
        <v>400</v>
      </c>
      <c r="BN13" s="2">
        <v>400</v>
      </c>
      <c r="BO13" s="2">
        <v>1200</v>
      </c>
      <c r="BP13" s="2">
        <v>450</v>
      </c>
      <c r="BQ13" s="2">
        <v>300</v>
      </c>
      <c r="BR13" s="2"/>
      <c r="BS13" s="2"/>
      <c r="BT13" s="2">
        <v>300</v>
      </c>
      <c r="BU13" s="2">
        <v>300</v>
      </c>
      <c r="BV13" s="167"/>
      <c r="BW13" s="167"/>
      <c r="BX13" s="167"/>
      <c r="BY13" s="167"/>
      <c r="BZ13" s="167"/>
      <c r="CA13" s="167"/>
      <c r="CB13" s="167"/>
    </row>
    <row r="14" spans="1:80" s="169" customFormat="1" x14ac:dyDescent="0.25">
      <c r="A14" s="186" t="s">
        <v>226</v>
      </c>
      <c r="B14" s="187"/>
      <c r="C14" s="188"/>
      <c r="D14" s="210">
        <v>60</v>
      </c>
      <c r="E14" s="211"/>
      <c r="F14" s="210">
        <v>5</v>
      </c>
      <c r="G14" s="211"/>
      <c r="H14" s="210">
        <v>5</v>
      </c>
      <c r="I14" s="211"/>
      <c r="J14" s="210"/>
      <c r="K14" s="211"/>
      <c r="L14" s="167" t="s">
        <v>227</v>
      </c>
      <c r="M14" s="175">
        <v>50</v>
      </c>
      <c r="N14" s="175">
        <v>50</v>
      </c>
      <c r="O14" s="175">
        <v>50</v>
      </c>
      <c r="P14" s="175">
        <v>25</v>
      </c>
      <c r="Q14" s="175">
        <v>0</v>
      </c>
      <c r="R14" s="175">
        <v>0</v>
      </c>
      <c r="S14" s="175">
        <v>0</v>
      </c>
      <c r="T14" s="167" t="s">
        <v>136</v>
      </c>
      <c r="U14" s="195"/>
      <c r="V14" s="185" t="s">
        <v>228</v>
      </c>
      <c r="W14" s="2">
        <v>50</v>
      </c>
      <c r="X14" s="2">
        <v>75</v>
      </c>
      <c r="Y14" s="2">
        <v>50</v>
      </c>
      <c r="Z14" s="2"/>
      <c r="AA14" s="2">
        <v>50</v>
      </c>
      <c r="AB14" s="2">
        <v>50</v>
      </c>
      <c r="AC14" s="2">
        <v>50</v>
      </c>
      <c r="AD14" s="2">
        <v>50</v>
      </c>
      <c r="AE14" s="2">
        <v>50</v>
      </c>
      <c r="AF14" s="2">
        <v>50</v>
      </c>
      <c r="AG14" s="2">
        <v>25</v>
      </c>
      <c r="AH14" s="2"/>
      <c r="AI14" s="2"/>
      <c r="AJ14" s="2"/>
      <c r="AK14" s="2">
        <v>40</v>
      </c>
      <c r="AL14" s="2">
        <v>40</v>
      </c>
      <c r="AM14" s="2"/>
      <c r="AN14" s="2"/>
      <c r="AO14" s="2"/>
      <c r="AP14" s="2"/>
      <c r="AQ14" s="2"/>
      <c r="AR14" s="167"/>
      <c r="AS14" s="167"/>
      <c r="AT14" s="167"/>
      <c r="AU14" s="167"/>
      <c r="AV14" s="167"/>
      <c r="AW14" s="167"/>
      <c r="AX14" s="167"/>
      <c r="AY14" s="2">
        <v>40</v>
      </c>
      <c r="AZ14" s="2"/>
      <c r="BA14" s="2"/>
      <c r="BB14" s="2"/>
      <c r="BC14" s="2"/>
      <c r="BD14" s="2"/>
      <c r="BE14" s="2"/>
      <c r="BF14" s="2">
        <v>50</v>
      </c>
      <c r="BG14" s="2"/>
      <c r="BH14" s="2"/>
      <c r="BI14" s="2"/>
      <c r="BJ14" s="2"/>
      <c r="BK14" s="2"/>
      <c r="BL14" s="2"/>
      <c r="BM14" s="2">
        <v>50</v>
      </c>
      <c r="BN14" s="2">
        <v>50</v>
      </c>
      <c r="BO14" s="2">
        <v>50</v>
      </c>
      <c r="BP14" s="2">
        <v>50</v>
      </c>
      <c r="BQ14" s="2">
        <v>60</v>
      </c>
      <c r="BR14" s="2"/>
      <c r="BS14" s="2"/>
      <c r="BT14" s="2">
        <v>50</v>
      </c>
      <c r="BU14" s="2">
        <v>50</v>
      </c>
      <c r="BV14" s="167"/>
      <c r="BW14" s="167"/>
      <c r="BX14" s="167"/>
      <c r="BY14" s="167"/>
      <c r="BZ14" s="167"/>
      <c r="CA14" s="167"/>
      <c r="CB14" s="167"/>
    </row>
    <row r="15" spans="1:80" s="169" customFormat="1" x14ac:dyDescent="0.25">
      <c r="A15" s="186" t="s">
        <v>229</v>
      </c>
      <c r="B15" s="187"/>
      <c r="C15" s="188"/>
      <c r="D15" s="210">
        <v>10.3</v>
      </c>
      <c r="E15" s="211"/>
      <c r="F15" s="210">
        <v>13.9</v>
      </c>
      <c r="G15" s="211"/>
      <c r="H15" s="210">
        <v>18</v>
      </c>
      <c r="I15" s="211"/>
      <c r="J15" s="210"/>
      <c r="K15" s="211"/>
      <c r="L15" s="167" t="s">
        <v>230</v>
      </c>
      <c r="M15" s="175">
        <v>4.8</v>
      </c>
      <c r="N15" s="175">
        <v>4.8</v>
      </c>
      <c r="O15" s="175">
        <v>4.8</v>
      </c>
      <c r="P15" s="175">
        <v>4</v>
      </c>
      <c r="Q15" s="175">
        <v>0</v>
      </c>
      <c r="R15" s="175">
        <v>0</v>
      </c>
      <c r="S15" s="175">
        <v>0</v>
      </c>
      <c r="T15" s="167" t="s">
        <v>136</v>
      </c>
      <c r="U15" s="195"/>
      <c r="V15" s="185" t="s">
        <v>231</v>
      </c>
      <c r="W15" s="2"/>
      <c r="X15" s="2">
        <v>3.3</v>
      </c>
      <c r="Y15" s="2">
        <v>3.8</v>
      </c>
      <c r="Z15" s="2"/>
      <c r="AA15" s="2">
        <v>3.4</v>
      </c>
      <c r="AB15" s="2">
        <v>4</v>
      </c>
      <c r="AC15" s="2">
        <v>4</v>
      </c>
      <c r="AD15" s="2">
        <v>4.8</v>
      </c>
      <c r="AE15" s="2">
        <v>4.8</v>
      </c>
      <c r="AF15" s="2">
        <v>4.8</v>
      </c>
      <c r="AG15" s="2">
        <v>4</v>
      </c>
      <c r="AH15" s="2"/>
      <c r="AI15" s="2"/>
      <c r="AJ15" s="2"/>
      <c r="AK15" s="2">
        <v>4</v>
      </c>
      <c r="AL15" s="2">
        <v>4</v>
      </c>
      <c r="AM15" s="2"/>
      <c r="AN15" s="2"/>
      <c r="AO15" s="2"/>
      <c r="AP15" s="2"/>
      <c r="AQ15" s="2"/>
      <c r="AR15" s="167"/>
      <c r="AS15" s="167"/>
      <c r="AT15" s="167"/>
      <c r="AU15" s="167"/>
      <c r="AV15" s="167"/>
      <c r="AW15" s="167"/>
      <c r="AX15" s="167"/>
      <c r="AY15" s="2">
        <v>4.2</v>
      </c>
      <c r="AZ15" s="2"/>
      <c r="BA15" s="2"/>
      <c r="BB15" s="2"/>
      <c r="BC15" s="2"/>
      <c r="BD15" s="2"/>
      <c r="BE15" s="2"/>
      <c r="BF15" s="2">
        <v>4.9000000000000004</v>
      </c>
      <c r="BG15" s="2"/>
      <c r="BH15" s="2"/>
      <c r="BI15" s="2"/>
      <c r="BJ15" s="2"/>
      <c r="BK15" s="2"/>
      <c r="BL15" s="2"/>
      <c r="BM15" s="2">
        <v>2.29</v>
      </c>
      <c r="BN15" s="2">
        <v>2.29</v>
      </c>
      <c r="BO15" s="2">
        <v>7</v>
      </c>
      <c r="BP15" s="2">
        <v>6.5</v>
      </c>
      <c r="BQ15" s="2">
        <v>3.8</v>
      </c>
      <c r="BR15" s="2"/>
      <c r="BS15" s="2"/>
      <c r="BT15" s="2">
        <v>4.5999999999999996</v>
      </c>
      <c r="BU15" s="2">
        <v>3.8</v>
      </c>
      <c r="BV15" s="167"/>
      <c r="BW15" s="167"/>
      <c r="BX15" s="167"/>
      <c r="BY15" s="167"/>
      <c r="BZ15" s="167"/>
      <c r="CA15" s="167"/>
      <c r="CB15" s="167"/>
    </row>
    <row r="16" spans="1:80" s="169" customFormat="1" x14ac:dyDescent="0.25">
      <c r="A16" s="186" t="s">
        <v>232</v>
      </c>
      <c r="B16" s="187"/>
      <c r="C16" s="188"/>
      <c r="D16" s="221" t="s">
        <v>233</v>
      </c>
      <c r="E16" s="222"/>
      <c r="F16" s="221" t="s">
        <v>233</v>
      </c>
      <c r="G16" s="222"/>
      <c r="H16" s="221" t="s">
        <v>233</v>
      </c>
      <c r="I16" s="222"/>
      <c r="J16" s="221"/>
      <c r="K16" s="222"/>
      <c r="L16" s="167" t="s">
        <v>233</v>
      </c>
      <c r="M16" s="175" t="s">
        <v>234</v>
      </c>
      <c r="N16" s="175" t="s">
        <v>234</v>
      </c>
      <c r="O16" s="175" t="s">
        <v>234</v>
      </c>
      <c r="P16" s="175" t="s">
        <v>234</v>
      </c>
      <c r="Q16" s="175">
        <v>0</v>
      </c>
      <c r="R16" s="175">
        <v>0</v>
      </c>
      <c r="S16" s="175">
        <v>0</v>
      </c>
      <c r="T16" s="167" t="s">
        <v>136</v>
      </c>
      <c r="U16" s="195"/>
      <c r="V16" s="185" t="s">
        <v>235</v>
      </c>
      <c r="W16" s="2" t="s">
        <v>234</v>
      </c>
      <c r="X16" s="2" t="s">
        <v>234</v>
      </c>
      <c r="Y16" s="2" t="s">
        <v>234</v>
      </c>
      <c r="Z16" s="2"/>
      <c r="AA16" s="2" t="s">
        <v>234</v>
      </c>
      <c r="AB16" s="2" t="s">
        <v>234</v>
      </c>
      <c r="AC16" s="2" t="s">
        <v>234</v>
      </c>
      <c r="AD16" s="2" t="s">
        <v>234</v>
      </c>
      <c r="AE16" s="2" t="s">
        <v>234</v>
      </c>
      <c r="AF16" s="2" t="s">
        <v>234</v>
      </c>
      <c r="AG16" s="2" t="s">
        <v>234</v>
      </c>
      <c r="AH16" s="2"/>
      <c r="AI16" s="2"/>
      <c r="AJ16" s="2"/>
      <c r="AK16" s="2" t="s">
        <v>234</v>
      </c>
      <c r="AL16" s="2" t="s">
        <v>234</v>
      </c>
      <c r="AM16" s="2"/>
      <c r="AN16" s="2"/>
      <c r="AO16" s="2"/>
      <c r="AP16" s="2"/>
      <c r="AQ16" s="2"/>
      <c r="AR16" s="167"/>
      <c r="AS16" s="167"/>
      <c r="AT16" s="167"/>
      <c r="AU16" s="167"/>
      <c r="AV16" s="167"/>
      <c r="AW16" s="167"/>
      <c r="AX16" s="167"/>
      <c r="AY16" s="2" t="s">
        <v>234</v>
      </c>
      <c r="AZ16" s="2"/>
      <c r="BA16" s="2"/>
      <c r="BB16" s="2"/>
      <c r="BC16" s="2"/>
      <c r="BD16" s="2"/>
      <c r="BE16" s="2"/>
      <c r="BF16" s="2" t="s">
        <v>234</v>
      </c>
      <c r="BG16" s="2"/>
      <c r="BH16" s="2"/>
      <c r="BI16" s="2"/>
      <c r="BJ16" s="2"/>
      <c r="BK16" s="2"/>
      <c r="BL16" s="2"/>
      <c r="BM16" s="2" t="s">
        <v>234</v>
      </c>
      <c r="BN16" s="2" t="s">
        <v>234</v>
      </c>
      <c r="BO16" s="2" t="s">
        <v>234</v>
      </c>
      <c r="BP16" s="2" t="s">
        <v>234</v>
      </c>
      <c r="BQ16" s="2" t="s">
        <v>234</v>
      </c>
      <c r="BR16" s="2"/>
      <c r="BS16" s="2"/>
      <c r="BT16" s="2" t="s">
        <v>234</v>
      </c>
      <c r="BU16" s="2" t="s">
        <v>234</v>
      </c>
      <c r="BV16" s="167"/>
      <c r="BW16" s="167"/>
      <c r="BX16" s="167"/>
      <c r="BY16" s="167"/>
      <c r="BZ16" s="167"/>
      <c r="CA16" s="167"/>
      <c r="CB16" s="167"/>
    </row>
    <row r="17" spans="1:90" ht="17.25" customHeight="1" x14ac:dyDescent="0.25">
      <c r="A17" s="186" t="s">
        <v>236</v>
      </c>
      <c r="B17" s="187"/>
      <c r="C17" s="188"/>
      <c r="D17" s="221" t="s">
        <v>230</v>
      </c>
      <c r="E17" s="222"/>
      <c r="F17" s="221" t="s">
        <v>230</v>
      </c>
      <c r="G17" s="222"/>
      <c r="H17" s="221" t="s">
        <v>233</v>
      </c>
      <c r="I17" s="222"/>
      <c r="J17" s="221"/>
      <c r="K17" s="222"/>
      <c r="M17" s="175">
        <v>200</v>
      </c>
      <c r="N17" s="175">
        <v>200</v>
      </c>
      <c r="O17" s="175">
        <v>200</v>
      </c>
      <c r="P17" s="175">
        <v>200</v>
      </c>
      <c r="Q17" s="175">
        <v>0</v>
      </c>
      <c r="R17" s="175">
        <v>0</v>
      </c>
      <c r="S17" s="175">
        <v>0</v>
      </c>
      <c r="T17" s="167" t="s">
        <v>136</v>
      </c>
      <c r="U17" s="195"/>
      <c r="V17" s="185" t="s">
        <v>237</v>
      </c>
      <c r="W17" s="2">
        <v>200</v>
      </c>
      <c r="X17" s="2">
        <v>200</v>
      </c>
      <c r="Y17" s="2">
        <v>200</v>
      </c>
      <c r="Z17" s="2"/>
      <c r="AA17" s="2">
        <v>200</v>
      </c>
      <c r="AB17" s="2">
        <v>200</v>
      </c>
      <c r="AC17" s="2">
        <v>200</v>
      </c>
      <c r="AD17" s="2">
        <v>200</v>
      </c>
      <c r="AE17" s="2">
        <v>200</v>
      </c>
      <c r="AF17" s="2">
        <v>200</v>
      </c>
      <c r="AG17" s="2">
        <v>200</v>
      </c>
      <c r="AH17" s="2"/>
      <c r="AI17" s="2"/>
      <c r="AJ17" s="2"/>
      <c r="AK17" s="2">
        <v>200</v>
      </c>
      <c r="AL17" s="2">
        <v>200</v>
      </c>
      <c r="AM17" s="2"/>
      <c r="AN17" s="2"/>
      <c r="AO17" s="2"/>
      <c r="AP17" s="2"/>
      <c r="AQ17" s="2"/>
      <c r="AY17" s="2">
        <v>200</v>
      </c>
      <c r="AZ17" s="2"/>
      <c r="BA17" s="2"/>
      <c r="BB17" s="2"/>
      <c r="BC17" s="2"/>
      <c r="BD17" s="2"/>
      <c r="BE17" s="2"/>
      <c r="BF17" s="2">
        <v>200</v>
      </c>
      <c r="BG17" s="2"/>
      <c r="BH17" s="2"/>
      <c r="BI17" s="2"/>
      <c r="BJ17" s="2"/>
      <c r="BK17" s="2"/>
      <c r="BL17" s="2"/>
      <c r="BM17" s="2">
        <v>200</v>
      </c>
      <c r="BN17" s="2">
        <v>200</v>
      </c>
      <c r="BO17" s="2">
        <v>300</v>
      </c>
      <c r="BP17" s="2">
        <v>300</v>
      </c>
      <c r="BQ17" s="2">
        <v>200</v>
      </c>
      <c r="BR17" s="2"/>
      <c r="BS17" s="2"/>
      <c r="BT17" s="2">
        <v>200</v>
      </c>
      <c r="BU17" s="2">
        <v>200</v>
      </c>
    </row>
    <row r="18" spans="1:90" ht="17.25" customHeight="1" x14ac:dyDescent="0.25">
      <c r="A18" s="195" t="s">
        <v>238</v>
      </c>
      <c r="B18" s="167"/>
      <c r="C18" s="216"/>
      <c r="D18" s="221" t="s">
        <v>239</v>
      </c>
      <c r="E18" s="222"/>
      <c r="F18" s="221" t="s">
        <v>239</v>
      </c>
      <c r="G18" s="222"/>
      <c r="H18" s="221" t="s">
        <v>239</v>
      </c>
      <c r="I18" s="222"/>
      <c r="J18" s="221"/>
      <c r="K18" s="222"/>
      <c r="L18" s="167" t="s">
        <v>240</v>
      </c>
      <c r="M18" s="175">
        <v>4</v>
      </c>
      <c r="N18" s="175">
        <v>4</v>
      </c>
      <c r="O18" s="175">
        <v>4</v>
      </c>
      <c r="P18" s="175">
        <v>4.4000000000000004</v>
      </c>
      <c r="Q18" s="175">
        <v>0</v>
      </c>
      <c r="R18" s="175">
        <v>0</v>
      </c>
      <c r="S18" s="175">
        <v>0</v>
      </c>
      <c r="T18" s="167" t="s">
        <v>136</v>
      </c>
      <c r="U18" s="195"/>
      <c r="V18" s="185" t="s">
        <v>241</v>
      </c>
      <c r="W18" s="2">
        <v>4</v>
      </c>
      <c r="X18" s="2">
        <v>4</v>
      </c>
      <c r="Y18" s="2">
        <v>4</v>
      </c>
      <c r="Z18" s="2"/>
      <c r="AA18" s="2">
        <v>4</v>
      </c>
      <c r="AB18" s="2">
        <v>4</v>
      </c>
      <c r="AC18" s="2">
        <v>4</v>
      </c>
      <c r="AD18" s="2">
        <v>4</v>
      </c>
      <c r="AE18" s="2">
        <v>4</v>
      </c>
      <c r="AF18" s="2">
        <v>4</v>
      </c>
      <c r="AG18" s="2">
        <v>4.4000000000000004</v>
      </c>
      <c r="AH18" s="2"/>
      <c r="AI18" s="2"/>
      <c r="AJ18" s="2"/>
      <c r="AK18" s="2">
        <v>4</v>
      </c>
      <c r="AL18" s="2">
        <v>4</v>
      </c>
      <c r="AM18" s="2"/>
      <c r="AN18" s="2"/>
      <c r="AO18" s="2"/>
      <c r="AP18" s="2"/>
      <c r="AQ18" s="2"/>
      <c r="AY18" s="2">
        <v>4.4000000000000004</v>
      </c>
      <c r="AZ18" s="2"/>
      <c r="BA18" s="2"/>
      <c r="BB18" s="2"/>
      <c r="BC18" s="2"/>
      <c r="BD18" s="2"/>
      <c r="BE18" s="2"/>
      <c r="BF18" s="2">
        <v>4</v>
      </c>
      <c r="BG18" s="2"/>
      <c r="BH18" s="2"/>
      <c r="BI18" s="2"/>
      <c r="BJ18" s="2"/>
      <c r="BK18" s="2"/>
      <c r="BL18" s="2"/>
      <c r="BM18" s="2">
        <v>4.4000000000000004</v>
      </c>
      <c r="BN18" s="2">
        <v>4.4000000000000004</v>
      </c>
      <c r="BO18" s="2">
        <v>6.5</v>
      </c>
      <c r="BP18" s="2">
        <v>6.5</v>
      </c>
      <c r="BQ18" s="2">
        <v>4.4000000000000004</v>
      </c>
      <c r="BR18" s="2"/>
      <c r="BS18" s="2"/>
      <c r="BT18" s="2">
        <v>3.3</v>
      </c>
      <c r="BU18" s="2">
        <v>3.3</v>
      </c>
    </row>
    <row r="19" spans="1:90" ht="17.25" customHeight="1" x14ac:dyDescent="0.25">
      <c r="A19" s="218" t="s">
        <v>242</v>
      </c>
      <c r="B19" s="218"/>
      <c r="C19" s="218"/>
      <c r="D19" s="219"/>
      <c r="E19" s="219"/>
      <c r="F19" s="219"/>
      <c r="G19" s="219"/>
      <c r="H19" s="219"/>
      <c r="I19" s="219"/>
      <c r="J19" s="219"/>
      <c r="K19" s="219"/>
      <c r="L19" s="167" t="s">
        <v>239</v>
      </c>
      <c r="M19" s="175" t="s">
        <v>243</v>
      </c>
      <c r="N19" s="175" t="s">
        <v>243</v>
      </c>
      <c r="O19" s="175" t="s">
        <v>243</v>
      </c>
      <c r="P19" s="175" t="s">
        <v>244</v>
      </c>
      <c r="Q19" s="175">
        <v>0</v>
      </c>
      <c r="R19" s="175">
        <v>0</v>
      </c>
      <c r="S19" s="175">
        <v>0</v>
      </c>
      <c r="T19" s="167" t="s">
        <v>136</v>
      </c>
      <c r="U19" s="195"/>
      <c r="V19" s="185" t="s">
        <v>245</v>
      </c>
      <c r="W19" s="2" t="s">
        <v>246</v>
      </c>
      <c r="X19" s="2" t="s">
        <v>243</v>
      </c>
      <c r="Y19" s="2" t="s">
        <v>247</v>
      </c>
      <c r="Z19" s="2"/>
      <c r="AA19" s="2" t="s">
        <v>246</v>
      </c>
      <c r="AB19" s="2" t="s">
        <v>248</v>
      </c>
      <c r="AC19" s="2" t="s">
        <v>248</v>
      </c>
      <c r="AD19" s="2" t="s">
        <v>243</v>
      </c>
      <c r="AE19" s="2" t="s">
        <v>243</v>
      </c>
      <c r="AF19" s="2" t="s">
        <v>243</v>
      </c>
      <c r="AG19" s="2" t="s">
        <v>244</v>
      </c>
      <c r="AH19" s="2"/>
      <c r="AI19" s="2"/>
      <c r="AJ19" s="2"/>
      <c r="AK19" s="2" t="s">
        <v>243</v>
      </c>
      <c r="AL19" s="2" t="s">
        <v>246</v>
      </c>
      <c r="AM19" s="2"/>
      <c r="AN19" s="2"/>
      <c r="AO19" s="2"/>
      <c r="AP19" s="2"/>
      <c r="AQ19" s="2"/>
      <c r="BF19" s="2" t="s">
        <v>243</v>
      </c>
      <c r="BG19" s="2"/>
      <c r="BH19" s="2"/>
      <c r="BI19" s="2"/>
      <c r="BJ19" s="2"/>
      <c r="BK19" s="2"/>
      <c r="BL19" s="2"/>
      <c r="BM19" s="2" t="s">
        <v>243</v>
      </c>
      <c r="BN19" s="2" t="s">
        <v>243</v>
      </c>
      <c r="BO19" s="2" t="s">
        <v>249</v>
      </c>
      <c r="BP19" s="2" t="s">
        <v>247</v>
      </c>
      <c r="BQ19" s="2" t="s">
        <v>250</v>
      </c>
      <c r="BR19" s="2"/>
      <c r="BS19" s="2"/>
      <c r="BT19" s="2" t="s">
        <v>251</v>
      </c>
      <c r="BU19" s="2" t="s">
        <v>250</v>
      </c>
    </row>
    <row r="20" spans="1:90" ht="17.25" customHeight="1" x14ac:dyDescent="0.25">
      <c r="A20" s="186" t="s">
        <v>252</v>
      </c>
      <c r="B20" s="187"/>
      <c r="C20" s="188"/>
      <c r="D20" s="210" t="s">
        <v>253</v>
      </c>
      <c r="E20" s="211"/>
      <c r="F20" s="210">
        <v>41</v>
      </c>
      <c r="G20" s="211"/>
      <c r="H20" s="210">
        <v>59</v>
      </c>
      <c r="I20" s="211"/>
      <c r="J20" s="210"/>
      <c r="K20" s="211"/>
      <c r="L20" s="167" t="s">
        <v>254</v>
      </c>
      <c r="M20" s="175" t="s">
        <v>255</v>
      </c>
      <c r="N20" s="175" t="s">
        <v>255</v>
      </c>
      <c r="O20" s="175" t="s">
        <v>256</v>
      </c>
      <c r="P20" s="175" t="s">
        <v>257</v>
      </c>
      <c r="Q20" s="175" t="s">
        <v>136</v>
      </c>
      <c r="R20" s="175">
        <v>0</v>
      </c>
      <c r="S20" s="175">
        <v>0</v>
      </c>
      <c r="T20" s="167" t="s">
        <v>136</v>
      </c>
      <c r="U20" s="195"/>
      <c r="V20" s="185" t="s">
        <v>258</v>
      </c>
      <c r="W20" s="2"/>
      <c r="AA20" s="167" t="s">
        <v>222</v>
      </c>
      <c r="AB20" s="2"/>
      <c r="AC20" s="2"/>
      <c r="AK20" s="2" t="s">
        <v>259</v>
      </c>
      <c r="AL20" s="2"/>
      <c r="AM20" s="2"/>
      <c r="AN20" s="2"/>
      <c r="AO20" s="2"/>
      <c r="AP20" s="2"/>
      <c r="AQ20" s="2"/>
      <c r="BT20" s="2" t="s">
        <v>259</v>
      </c>
      <c r="BU20" s="2" t="s">
        <v>259</v>
      </c>
    </row>
    <row r="21" spans="1:90" ht="17.25" customHeight="1" x14ac:dyDescent="0.25">
      <c r="A21" s="186" t="s">
        <v>260</v>
      </c>
      <c r="B21" s="187"/>
      <c r="C21" s="214" t="s">
        <v>261</v>
      </c>
      <c r="D21" s="223">
        <v>20</v>
      </c>
      <c r="E21" s="223">
        <v>90</v>
      </c>
      <c r="F21" s="223">
        <v>54</v>
      </c>
      <c r="G21" s="223">
        <v>100</v>
      </c>
      <c r="H21" s="223">
        <v>75</v>
      </c>
      <c r="I21" s="223">
        <v>95</v>
      </c>
      <c r="J21" s="223"/>
      <c r="K21" s="223"/>
      <c r="L21" s="216" t="s">
        <v>262</v>
      </c>
      <c r="U21" s="195"/>
      <c r="V21" s="185" t="s">
        <v>263</v>
      </c>
      <c r="W21" s="167" t="s">
        <v>257</v>
      </c>
      <c r="X21" s="167" t="s">
        <v>264</v>
      </c>
      <c r="Y21" s="167" t="s">
        <v>265</v>
      </c>
      <c r="AA21" s="167" t="s">
        <v>257</v>
      </c>
      <c r="AB21" s="167" t="s">
        <v>256</v>
      </c>
      <c r="AC21" s="167" t="s">
        <v>256</v>
      </c>
      <c r="AD21" s="167" t="s">
        <v>255</v>
      </c>
      <c r="AE21" s="167" t="s">
        <v>255</v>
      </c>
      <c r="AF21" s="167" t="s">
        <v>256</v>
      </c>
      <c r="AG21" s="167" t="s">
        <v>257</v>
      </c>
      <c r="AH21" s="167" t="s">
        <v>136</v>
      </c>
      <c r="AK21" s="167" t="s">
        <v>255</v>
      </c>
      <c r="AL21" s="167" t="s">
        <v>266</v>
      </c>
      <c r="AM21" s="167" t="s">
        <v>136</v>
      </c>
      <c r="AN21" s="167" t="s">
        <v>136</v>
      </c>
      <c r="AO21" s="167" t="s">
        <v>136</v>
      </c>
      <c r="AR21" s="167" t="s">
        <v>136</v>
      </c>
      <c r="AS21" s="167" t="s">
        <v>136</v>
      </c>
      <c r="AT21" s="167" t="s">
        <v>136</v>
      </c>
      <c r="AU21" s="167" t="s">
        <v>136</v>
      </c>
      <c r="AV21" s="167" t="s">
        <v>136</v>
      </c>
      <c r="AY21" s="167" t="s">
        <v>256</v>
      </c>
      <c r="AZ21" s="167" t="s">
        <v>136</v>
      </c>
      <c r="BA21" s="167" t="s">
        <v>136</v>
      </c>
      <c r="BB21" s="167" t="s">
        <v>136</v>
      </c>
      <c r="BC21" s="167" t="s">
        <v>136</v>
      </c>
      <c r="BF21" s="167" t="s">
        <v>257</v>
      </c>
      <c r="BG21" s="167" t="s">
        <v>136</v>
      </c>
      <c r="BH21" s="167" t="s">
        <v>136</v>
      </c>
      <c r="BI21" s="167" t="s">
        <v>136</v>
      </c>
      <c r="BJ21" s="167" t="s">
        <v>136</v>
      </c>
      <c r="BM21" s="167" t="s">
        <v>267</v>
      </c>
      <c r="BN21" s="167" t="s">
        <v>267</v>
      </c>
      <c r="BO21" s="167" t="s">
        <v>268</v>
      </c>
      <c r="BP21" s="167" t="s">
        <v>269</v>
      </c>
      <c r="BQ21" s="167" t="s">
        <v>257</v>
      </c>
      <c r="BT21" s="167" t="s">
        <v>270</v>
      </c>
      <c r="BU21" s="167" t="s">
        <v>270</v>
      </c>
    </row>
    <row r="22" spans="1:90" ht="17.25" customHeight="1" x14ac:dyDescent="0.25">
      <c r="A22" s="186" t="s">
        <v>271</v>
      </c>
      <c r="B22" s="187"/>
      <c r="C22" s="188"/>
      <c r="D22" s="221" t="s">
        <v>230</v>
      </c>
      <c r="E22" s="222"/>
      <c r="F22" s="221" t="s">
        <v>230</v>
      </c>
      <c r="G22" s="222"/>
      <c r="H22" s="221" t="s">
        <v>230</v>
      </c>
      <c r="I22" s="222"/>
      <c r="J22" s="221"/>
      <c r="K22" s="222"/>
      <c r="L22" s="216" t="s">
        <v>230</v>
      </c>
      <c r="M22" s="224"/>
      <c r="U22" s="195"/>
    </row>
    <row r="23" spans="1:90" ht="17.25" customHeight="1" x14ac:dyDescent="0.25">
      <c r="A23" s="186" t="s">
        <v>272</v>
      </c>
      <c r="B23" s="187"/>
      <c r="C23" s="188"/>
      <c r="D23" s="221" t="s">
        <v>207</v>
      </c>
      <c r="E23" s="222"/>
      <c r="F23" s="221" t="s">
        <v>207</v>
      </c>
      <c r="G23" s="222"/>
      <c r="H23" s="221" t="s">
        <v>207</v>
      </c>
      <c r="I23" s="222"/>
      <c r="J23" s="221"/>
      <c r="K23" s="222"/>
      <c r="L23" s="216" t="s">
        <v>273</v>
      </c>
      <c r="M23" s="224"/>
      <c r="N23" s="195"/>
      <c r="O23" s="195"/>
      <c r="P23" s="195"/>
      <c r="Q23" s="195"/>
      <c r="R23" s="195"/>
      <c r="S23" s="195"/>
      <c r="T23" s="195"/>
      <c r="U23" s="195"/>
      <c r="V23" s="195"/>
      <c r="W23" s="195" t="s">
        <v>274</v>
      </c>
      <c r="X23" s="195" t="s">
        <v>275</v>
      </c>
      <c r="Y23" s="195" t="s">
        <v>276</v>
      </c>
      <c r="Z23" s="195"/>
      <c r="AA23" s="195" t="s">
        <v>277</v>
      </c>
      <c r="AB23" s="195" t="s">
        <v>278</v>
      </c>
      <c r="AC23" s="195" t="s">
        <v>279</v>
      </c>
      <c r="AD23" s="195"/>
      <c r="AE23" s="195"/>
      <c r="AF23" s="195"/>
      <c r="AG23" s="195"/>
      <c r="AH23" s="195"/>
      <c r="AI23" s="195"/>
      <c r="AJ23" s="195"/>
      <c r="AK23" s="195"/>
      <c r="AL23" s="195"/>
      <c r="AM23" s="195"/>
      <c r="AN23" s="195"/>
      <c r="AO23" s="195"/>
      <c r="AP23" s="195"/>
      <c r="AQ23" s="195"/>
      <c r="AR23" s="195"/>
      <c r="AS23" s="195"/>
      <c r="AT23" s="195"/>
      <c r="AU23" s="195"/>
      <c r="AV23" s="195"/>
      <c r="AW23" s="195"/>
      <c r="AX23" s="195"/>
      <c r="AY23" s="195"/>
      <c r="AZ23" s="195"/>
      <c r="BA23" s="195"/>
      <c r="BB23" s="195"/>
      <c r="BC23" s="195"/>
      <c r="BD23" s="195"/>
      <c r="BE23" s="195"/>
      <c r="BF23" s="195"/>
      <c r="BG23" s="195"/>
      <c r="BH23" s="195"/>
      <c r="BI23" s="195"/>
      <c r="BJ23" s="195"/>
      <c r="BK23" s="195"/>
      <c r="BL23" s="195"/>
      <c r="BM23" s="195"/>
      <c r="BN23" s="195"/>
      <c r="BO23" s="195"/>
      <c r="BP23" s="195"/>
      <c r="BQ23" s="195"/>
      <c r="BR23" s="195"/>
      <c r="BS23" s="195"/>
      <c r="BT23" s="195"/>
      <c r="BU23" s="195"/>
      <c r="BV23" s="195"/>
      <c r="BW23" s="195"/>
      <c r="BX23" s="195"/>
      <c r="BY23" s="195"/>
      <c r="BZ23" s="195"/>
      <c r="CA23" s="195"/>
      <c r="CB23" s="195"/>
    </row>
    <row r="24" spans="1:90" s="202" customFormat="1" ht="17.25" customHeight="1" x14ac:dyDescent="0.25">
      <c r="A24" s="186" t="s">
        <v>280</v>
      </c>
      <c r="B24" s="187"/>
      <c r="C24" s="188"/>
      <c r="D24" s="210"/>
      <c r="E24" s="211"/>
      <c r="F24" s="210"/>
      <c r="G24" s="211"/>
      <c r="H24" s="210"/>
      <c r="I24" s="211"/>
      <c r="J24" s="210"/>
      <c r="K24" s="211"/>
      <c r="L24" s="225"/>
      <c r="M24" s="216"/>
      <c r="N24" s="216"/>
      <c r="O24" s="216"/>
      <c r="P24" s="216"/>
      <c r="Q24" s="216"/>
      <c r="R24" s="216"/>
      <c r="S24" s="216"/>
      <c r="T24" s="216"/>
      <c r="U24" s="167"/>
      <c r="V24" s="167"/>
      <c r="W24" s="167"/>
      <c r="X24" s="167"/>
      <c r="Y24" s="167"/>
      <c r="Z24" s="167"/>
      <c r="AA24" s="167"/>
      <c r="AB24" s="167"/>
      <c r="AC24" s="167"/>
      <c r="AD24" s="167"/>
      <c r="AE24" s="167"/>
      <c r="AF24" s="167"/>
      <c r="AG24" s="167"/>
      <c r="AH24" s="167"/>
      <c r="AI24" s="167"/>
      <c r="AJ24" s="167"/>
      <c r="AK24" s="167"/>
      <c r="AL24" s="167"/>
      <c r="AM24" s="167"/>
      <c r="AN24" s="167"/>
      <c r="AO24" s="167"/>
      <c r="AP24" s="167"/>
      <c r="AQ24" s="167"/>
      <c r="AR24" s="167"/>
      <c r="AS24" s="167"/>
      <c r="AT24" s="167"/>
      <c r="AU24" s="167"/>
      <c r="AV24" s="167"/>
      <c r="AW24" s="167"/>
      <c r="AX24" s="167"/>
      <c r="AY24" s="167"/>
      <c r="AZ24" s="167"/>
      <c r="BA24" s="167"/>
      <c r="BB24" s="167"/>
      <c r="BC24" s="167"/>
      <c r="BD24" s="167"/>
      <c r="BE24" s="167"/>
      <c r="BF24" s="167"/>
      <c r="BG24" s="167"/>
      <c r="BH24" s="167"/>
      <c r="BI24" s="167"/>
      <c r="BJ24" s="167"/>
      <c r="BK24" s="167"/>
      <c r="BL24" s="167"/>
      <c r="BM24" s="167"/>
      <c r="BN24" s="167"/>
      <c r="BO24" s="167"/>
      <c r="BP24" s="167"/>
      <c r="BQ24" s="167"/>
      <c r="BR24" s="167"/>
      <c r="BS24" s="167"/>
      <c r="BT24" s="167"/>
      <c r="BU24" s="167"/>
      <c r="BV24" s="167"/>
      <c r="BW24" s="167"/>
      <c r="BX24" s="167"/>
      <c r="BY24" s="167"/>
      <c r="BZ24" s="167"/>
      <c r="CA24" s="167"/>
      <c r="CB24" s="167"/>
    </row>
    <row r="25" spans="1:90" s="226" customFormat="1" ht="17.25" customHeight="1" x14ac:dyDescent="0.25">
      <c r="A25" s="186" t="s">
        <v>281</v>
      </c>
      <c r="B25" s="187"/>
      <c r="C25" s="188"/>
      <c r="D25" s="210"/>
      <c r="E25" s="211"/>
      <c r="F25" s="210"/>
      <c r="G25" s="211"/>
      <c r="H25" s="210"/>
      <c r="I25" s="211"/>
      <c r="J25" s="210"/>
      <c r="K25" s="211"/>
      <c r="M25" s="216"/>
      <c r="N25" s="216"/>
      <c r="O25" s="216"/>
      <c r="P25" s="216"/>
      <c r="Q25" s="216"/>
      <c r="R25" s="216"/>
      <c r="S25" s="216"/>
      <c r="T25" s="216"/>
      <c r="U25" s="167"/>
      <c r="V25" s="167"/>
      <c r="W25" s="167"/>
      <c r="X25" s="167"/>
      <c r="Y25" s="167"/>
      <c r="Z25" s="167"/>
      <c r="AA25" s="167"/>
      <c r="AB25" s="167"/>
      <c r="AC25" s="167"/>
      <c r="AD25" s="167"/>
      <c r="AE25" s="167"/>
      <c r="AF25" s="167"/>
      <c r="AG25" s="167"/>
      <c r="AH25" s="167"/>
      <c r="AI25" s="167"/>
      <c r="AJ25" s="167"/>
      <c r="AK25" s="167"/>
      <c r="AL25" s="167"/>
      <c r="AM25" s="167"/>
      <c r="AN25" s="167"/>
      <c r="AO25" s="167"/>
      <c r="AP25" s="167"/>
      <c r="AQ25" s="167"/>
      <c r="AR25" s="167"/>
      <c r="AS25" s="167"/>
      <c r="AT25" s="167"/>
      <c r="AU25" s="167"/>
      <c r="AV25" s="167"/>
      <c r="AW25" s="167"/>
      <c r="AX25" s="167"/>
      <c r="AY25" s="167"/>
      <c r="AZ25" s="167"/>
      <c r="BA25" s="167"/>
      <c r="BB25" s="167"/>
      <c r="BC25" s="167"/>
      <c r="BD25" s="167"/>
      <c r="BE25" s="167"/>
      <c r="BF25" s="167"/>
      <c r="BG25" s="167"/>
      <c r="BH25" s="167"/>
      <c r="BI25" s="167"/>
      <c r="BJ25" s="167"/>
      <c r="BK25" s="167"/>
      <c r="BL25" s="167"/>
      <c r="BM25" s="167"/>
      <c r="BN25" s="167"/>
      <c r="BO25" s="167"/>
      <c r="BP25" s="167"/>
      <c r="BQ25" s="167"/>
      <c r="BR25" s="167"/>
      <c r="BS25" s="167"/>
      <c r="BT25" s="167"/>
      <c r="BU25" s="167"/>
      <c r="BV25" s="167"/>
      <c r="BW25" s="167"/>
      <c r="BX25" s="167"/>
      <c r="BY25" s="167"/>
      <c r="BZ25" s="167"/>
      <c r="CA25" s="167"/>
      <c r="CB25" s="167"/>
    </row>
    <row r="26" spans="1:90" s="226" customFormat="1" ht="12.75" customHeight="1" x14ac:dyDescent="0.25">
      <c r="A26" s="227"/>
      <c r="B26" s="227"/>
      <c r="C26" s="228"/>
      <c r="D26" s="229" t="s">
        <v>282</v>
      </c>
      <c r="E26" s="229"/>
      <c r="F26" s="229"/>
      <c r="G26" s="229"/>
      <c r="H26" s="229"/>
      <c r="I26" s="229"/>
      <c r="J26" s="229"/>
      <c r="K26" s="229"/>
      <c r="M26" s="195" t="s">
        <v>222</v>
      </c>
      <c r="N26" s="202" t="s">
        <v>222</v>
      </c>
      <c r="O26" s="216"/>
      <c r="P26" s="216"/>
      <c r="Q26" s="216"/>
      <c r="R26" s="216"/>
      <c r="S26" s="216"/>
      <c r="T26" s="216"/>
      <c r="U26" s="230"/>
      <c r="V26" s="230"/>
      <c r="W26" s="230"/>
      <c r="X26" s="230"/>
      <c r="Y26" s="230"/>
      <c r="Z26" s="230"/>
      <c r="AA26" s="230"/>
      <c r="AB26" s="230"/>
      <c r="AC26" s="230"/>
      <c r="AD26" s="230"/>
      <c r="AE26" s="230"/>
      <c r="AF26" s="230"/>
      <c r="AG26" s="230"/>
      <c r="AH26" s="230"/>
      <c r="AI26" s="230"/>
      <c r="AJ26" s="230"/>
      <c r="AK26" s="230"/>
      <c r="AL26" s="230"/>
      <c r="AM26" s="230"/>
      <c r="AN26" s="230"/>
      <c r="AO26" s="230"/>
      <c r="AP26" s="230"/>
      <c r="AQ26" s="230"/>
      <c r="AR26" s="230"/>
      <c r="AS26" s="230"/>
      <c r="AT26" s="230"/>
      <c r="AU26" s="230"/>
      <c r="AV26" s="230"/>
      <c r="AW26" s="230"/>
      <c r="AX26" s="230"/>
      <c r="AY26" s="230"/>
      <c r="AZ26" s="230"/>
      <c r="BA26" s="230"/>
      <c r="BB26" s="230"/>
      <c r="BC26" s="230"/>
      <c r="BD26" s="230"/>
      <c r="BE26" s="230"/>
      <c r="BF26" s="230"/>
      <c r="BG26" s="230"/>
      <c r="BH26" s="230"/>
      <c r="BI26" s="230"/>
      <c r="BJ26" s="230"/>
      <c r="BK26" s="230"/>
      <c r="BL26" s="230"/>
      <c r="BM26" s="230"/>
      <c r="BN26" s="230"/>
      <c r="BO26" s="230"/>
      <c r="BP26" s="230"/>
      <c r="BQ26" s="230"/>
      <c r="BR26" s="230"/>
      <c r="BS26" s="230"/>
      <c r="BT26" s="230"/>
      <c r="BU26" s="230"/>
      <c r="BV26" s="230"/>
      <c r="BW26" s="230"/>
      <c r="BX26" s="230"/>
      <c r="BY26" s="230"/>
      <c r="BZ26" s="230"/>
      <c r="CA26" s="230"/>
      <c r="CB26" s="230"/>
      <c r="CD26" s="230"/>
      <c r="CE26" s="230"/>
      <c r="CF26" s="230"/>
      <c r="CG26" s="230"/>
      <c r="CH26" s="230"/>
      <c r="CI26" s="230"/>
      <c r="CJ26" s="230"/>
      <c r="CK26" s="230"/>
      <c r="CL26" s="230"/>
    </row>
    <row r="27" spans="1:90" s="207" customFormat="1" ht="11.25" customHeight="1" x14ac:dyDescent="0.2">
      <c r="A27" s="231"/>
      <c r="B27" s="231"/>
      <c r="C27" s="201"/>
      <c r="D27" s="232" t="s">
        <v>283</v>
      </c>
      <c r="E27" s="201"/>
      <c r="F27" s="201"/>
      <c r="G27" s="201"/>
      <c r="H27" s="201"/>
      <c r="I27" s="201"/>
      <c r="J27" s="201"/>
      <c r="K27" s="201"/>
      <c r="M27" s="201" t="s">
        <v>284</v>
      </c>
      <c r="N27" s="207" t="s">
        <v>285</v>
      </c>
      <c r="O27" s="201"/>
      <c r="P27" s="201"/>
      <c r="Q27" s="201"/>
      <c r="R27" s="201"/>
      <c r="S27" s="201"/>
      <c r="T27" s="201"/>
      <c r="U27" s="201"/>
      <c r="V27" s="201"/>
      <c r="W27" s="201"/>
      <c r="X27" s="201"/>
      <c r="Y27" s="201"/>
      <c r="Z27" s="201"/>
      <c r="AA27" s="201"/>
      <c r="AB27" s="201"/>
      <c r="AC27" s="201"/>
      <c r="AD27" s="201"/>
      <c r="AE27" s="201"/>
      <c r="AF27" s="201"/>
      <c r="AG27" s="201"/>
      <c r="AH27" s="201"/>
      <c r="AI27" s="201"/>
      <c r="AJ27" s="201"/>
      <c r="AK27" s="201"/>
      <c r="AL27" s="201"/>
      <c r="AM27" s="201"/>
      <c r="AN27" s="201"/>
      <c r="AO27" s="201"/>
      <c r="AP27" s="201"/>
      <c r="AQ27" s="201"/>
      <c r="AR27" s="201"/>
      <c r="AS27" s="201"/>
      <c r="AT27" s="201"/>
      <c r="AU27" s="201"/>
      <c r="AV27" s="201"/>
      <c r="AW27" s="201"/>
      <c r="AX27" s="201"/>
      <c r="AY27" s="201"/>
      <c r="AZ27" s="201"/>
      <c r="BA27" s="201"/>
      <c r="BB27" s="201"/>
      <c r="BC27" s="201"/>
      <c r="BD27" s="201"/>
      <c r="BE27" s="201"/>
      <c r="BF27" s="201"/>
      <c r="BG27" s="201"/>
      <c r="BH27" s="201"/>
      <c r="BI27" s="201"/>
      <c r="BJ27" s="201"/>
      <c r="BK27" s="201"/>
      <c r="BL27" s="201"/>
      <c r="BM27" s="201"/>
      <c r="BN27" s="201"/>
      <c r="BO27" s="201"/>
      <c r="BP27" s="201"/>
      <c r="BQ27" s="201"/>
      <c r="BR27" s="201"/>
      <c r="BS27" s="201"/>
      <c r="BT27" s="201"/>
      <c r="BU27" s="201"/>
      <c r="BV27" s="201"/>
      <c r="BW27" s="201"/>
      <c r="BX27" s="201"/>
      <c r="BY27" s="201"/>
      <c r="BZ27" s="201"/>
      <c r="CA27" s="201"/>
      <c r="CB27" s="201"/>
      <c r="CD27" s="201"/>
      <c r="CE27" s="201"/>
      <c r="CF27" s="201"/>
      <c r="CG27" s="201"/>
      <c r="CH27" s="201"/>
      <c r="CI27" s="201"/>
      <c r="CJ27" s="201"/>
      <c r="CK27" s="201"/>
      <c r="CL27" s="201"/>
    </row>
    <row r="28" spans="1:90" s="207" customFormat="1" ht="11.25" customHeight="1" x14ac:dyDescent="0.2">
      <c r="A28" s="231"/>
      <c r="B28" s="231"/>
      <c r="C28" s="201"/>
      <c r="D28" s="233">
        <v>1</v>
      </c>
      <c r="E28" s="233"/>
      <c r="F28" s="233">
        <v>2</v>
      </c>
      <c r="G28" s="233"/>
      <c r="H28" s="233">
        <v>3</v>
      </c>
      <c r="I28" s="233"/>
      <c r="J28" s="233">
        <v>4</v>
      </c>
      <c r="K28" s="233"/>
      <c r="M28" s="207" t="s">
        <v>286</v>
      </c>
      <c r="N28" s="207" t="s">
        <v>287</v>
      </c>
      <c r="O28" s="201"/>
      <c r="P28" s="201"/>
      <c r="Q28" s="201"/>
      <c r="R28" s="201"/>
      <c r="S28" s="201"/>
      <c r="T28" s="201"/>
      <c r="U28" s="201"/>
      <c r="V28" s="201"/>
      <c r="W28" s="201"/>
      <c r="X28" s="201"/>
      <c r="Y28" s="201"/>
      <c r="Z28" s="201"/>
      <c r="AA28" s="201"/>
      <c r="AB28" s="201"/>
      <c r="AC28" s="201"/>
      <c r="AD28" s="201"/>
      <c r="AE28" s="201"/>
      <c r="AF28" s="201"/>
      <c r="AG28" s="201"/>
      <c r="AH28" s="201"/>
      <c r="AI28" s="201"/>
      <c r="AJ28" s="201"/>
      <c r="AK28" s="201"/>
      <c r="AL28" s="201"/>
      <c r="AM28" s="201"/>
      <c r="AN28" s="201"/>
      <c r="AO28" s="201"/>
      <c r="AP28" s="201"/>
      <c r="AQ28" s="201"/>
      <c r="AR28" s="201"/>
      <c r="AS28" s="201"/>
      <c r="AT28" s="201"/>
      <c r="AU28" s="201"/>
      <c r="AV28" s="201"/>
      <c r="AW28" s="201"/>
      <c r="AX28" s="201"/>
      <c r="AY28" s="201"/>
      <c r="AZ28" s="201"/>
      <c r="BA28" s="201"/>
      <c r="BB28" s="201"/>
      <c r="BC28" s="201"/>
      <c r="BD28" s="201"/>
      <c r="BE28" s="201"/>
      <c r="BF28" s="201"/>
      <c r="BG28" s="201"/>
      <c r="BH28" s="201"/>
      <c r="BI28" s="201"/>
      <c r="BJ28" s="201"/>
      <c r="BK28" s="201"/>
      <c r="BL28" s="201"/>
      <c r="BM28" s="201"/>
      <c r="BN28" s="201"/>
      <c r="BO28" s="201"/>
      <c r="BP28" s="201"/>
      <c r="BQ28" s="201"/>
      <c r="BR28" s="201"/>
      <c r="BS28" s="201"/>
      <c r="BT28" s="201"/>
      <c r="BU28" s="201"/>
      <c r="BV28" s="201"/>
      <c r="BW28" s="201"/>
      <c r="BX28" s="201"/>
      <c r="BY28" s="201"/>
      <c r="BZ28" s="201"/>
      <c r="CA28" s="201"/>
      <c r="CB28" s="201"/>
      <c r="CD28" s="201"/>
      <c r="CE28" s="201"/>
      <c r="CF28" s="201"/>
      <c r="CG28" s="201"/>
      <c r="CH28" s="201"/>
      <c r="CI28" s="201"/>
      <c r="CJ28" s="201"/>
      <c r="CK28" s="201"/>
      <c r="CL28" s="201"/>
    </row>
    <row r="29" spans="1:90" s="207" customFormat="1" ht="11.25" customHeight="1" x14ac:dyDescent="0.2">
      <c r="A29" s="231"/>
      <c r="B29" s="231"/>
      <c r="C29" s="201" t="s">
        <v>288</v>
      </c>
      <c r="D29" s="234" t="s">
        <v>111</v>
      </c>
      <c r="E29" s="235"/>
      <c r="F29" s="236" t="s">
        <v>111</v>
      </c>
      <c r="G29" s="235"/>
      <c r="H29" s="236" t="s">
        <v>111</v>
      </c>
      <c r="I29" s="235"/>
      <c r="J29" s="236" t="s">
        <v>111</v>
      </c>
      <c r="K29" s="235"/>
      <c r="M29" s="201" t="s">
        <v>289</v>
      </c>
      <c r="N29" s="207" t="s">
        <v>290</v>
      </c>
      <c r="O29" s="201"/>
      <c r="P29" s="201"/>
      <c r="Q29" s="201"/>
      <c r="R29" s="201"/>
      <c r="S29" s="201"/>
      <c r="T29" s="201"/>
      <c r="U29" s="201"/>
      <c r="V29" s="201"/>
      <c r="W29" s="201"/>
      <c r="X29" s="201"/>
      <c r="Y29" s="201"/>
      <c r="Z29" s="201"/>
      <c r="AA29" s="201"/>
      <c r="AB29" s="201"/>
      <c r="AC29" s="201"/>
      <c r="AD29" s="201"/>
      <c r="AE29" s="201"/>
      <c r="AF29" s="201"/>
      <c r="AG29" s="201"/>
      <c r="AH29" s="201"/>
      <c r="AI29" s="201"/>
      <c r="AJ29" s="201"/>
      <c r="AK29" s="201"/>
      <c r="AL29" s="201"/>
      <c r="AM29" s="201"/>
      <c r="AN29" s="201"/>
      <c r="AO29" s="201"/>
      <c r="AP29" s="201"/>
      <c r="AQ29" s="201"/>
      <c r="AR29" s="201"/>
      <c r="AS29" s="201"/>
      <c r="AT29" s="201"/>
      <c r="AU29" s="201"/>
      <c r="AV29" s="201"/>
      <c r="AW29" s="201"/>
      <c r="AX29" s="201"/>
      <c r="AY29" s="201"/>
      <c r="AZ29" s="201"/>
      <c r="BA29" s="201"/>
      <c r="BB29" s="201"/>
      <c r="BC29" s="201"/>
      <c r="BD29" s="201"/>
      <c r="BE29" s="201"/>
      <c r="BF29" s="201"/>
      <c r="BG29" s="201"/>
      <c r="BH29" s="201"/>
      <c r="BI29" s="201"/>
      <c r="BJ29" s="201"/>
      <c r="BK29" s="201"/>
      <c r="BL29" s="201"/>
      <c r="BM29" s="201"/>
      <c r="BN29" s="201"/>
      <c r="BO29" s="201"/>
      <c r="BP29" s="201"/>
      <c r="BQ29" s="201"/>
      <c r="BR29" s="201"/>
      <c r="BS29" s="201"/>
      <c r="BT29" s="201"/>
      <c r="BU29" s="201"/>
      <c r="BV29" s="201"/>
      <c r="BW29" s="201"/>
      <c r="BX29" s="201"/>
      <c r="BY29" s="201"/>
      <c r="BZ29" s="201"/>
      <c r="CA29" s="201"/>
      <c r="CB29" s="201"/>
      <c r="CD29" s="201"/>
      <c r="CE29" s="201"/>
      <c r="CF29" s="201"/>
      <c r="CG29" s="201"/>
      <c r="CH29" s="201"/>
      <c r="CI29" s="201"/>
      <c r="CJ29" s="201"/>
      <c r="CK29" s="201"/>
      <c r="CL29" s="201"/>
    </row>
    <row r="30" spans="1:90" s="207" customFormat="1" ht="11.25" customHeight="1" x14ac:dyDescent="0.2">
      <c r="A30" s="231"/>
      <c r="B30" s="231"/>
      <c r="C30" s="201" t="s">
        <v>137</v>
      </c>
      <c r="D30" s="237" t="s">
        <v>136</v>
      </c>
      <c r="E30" s="238"/>
      <c r="F30" s="237" t="s">
        <v>136</v>
      </c>
      <c r="G30" s="238"/>
      <c r="H30" s="237" t="s">
        <v>136</v>
      </c>
      <c r="I30" s="238"/>
      <c r="J30" s="237" t="s">
        <v>136</v>
      </c>
      <c r="K30" s="238"/>
      <c r="L30" s="201"/>
      <c r="M30" s="201" t="s">
        <v>291</v>
      </c>
      <c r="N30" s="207" t="s">
        <v>292</v>
      </c>
      <c r="O30" s="201"/>
      <c r="P30" s="201"/>
      <c r="Q30" s="201"/>
      <c r="R30" s="201"/>
      <c r="S30" s="201"/>
      <c r="T30" s="201"/>
      <c r="U30" s="201"/>
      <c r="V30" s="201"/>
      <c r="W30" s="201"/>
      <c r="X30" s="201"/>
      <c r="Y30" s="201"/>
      <c r="Z30" s="201"/>
      <c r="AA30" s="201"/>
      <c r="AB30" s="201"/>
      <c r="AC30" s="201"/>
      <c r="AD30" s="201"/>
      <c r="AE30" s="201"/>
      <c r="AF30" s="201"/>
      <c r="AG30" s="201"/>
      <c r="AH30" s="201"/>
      <c r="AI30" s="201"/>
      <c r="AJ30" s="201"/>
      <c r="AK30" s="201"/>
      <c r="AL30" s="201"/>
      <c r="AM30" s="201"/>
      <c r="AN30" s="201"/>
      <c r="AO30" s="201"/>
      <c r="AP30" s="201"/>
      <c r="AQ30" s="201"/>
      <c r="AR30" s="201"/>
      <c r="AS30" s="201"/>
      <c r="AT30" s="201"/>
      <c r="AU30" s="201"/>
      <c r="AV30" s="201"/>
      <c r="AW30" s="201"/>
      <c r="AX30" s="201"/>
      <c r="AY30" s="201"/>
      <c r="AZ30" s="201"/>
      <c r="BA30" s="201"/>
      <c r="BB30" s="201"/>
      <c r="BC30" s="201"/>
      <c r="BD30" s="201"/>
      <c r="BE30" s="201"/>
      <c r="BF30" s="201"/>
      <c r="BG30" s="201"/>
      <c r="BH30" s="201"/>
      <c r="BI30" s="201"/>
      <c r="BJ30" s="201"/>
      <c r="BK30" s="201"/>
      <c r="BL30" s="201"/>
      <c r="BM30" s="201"/>
      <c r="BN30" s="201"/>
      <c r="BO30" s="201"/>
      <c r="BP30" s="201"/>
      <c r="BQ30" s="201"/>
      <c r="BR30" s="201"/>
      <c r="BS30" s="201"/>
      <c r="BT30" s="201"/>
      <c r="BU30" s="201"/>
      <c r="BV30" s="201"/>
      <c r="BW30" s="201"/>
      <c r="BX30" s="201"/>
      <c r="BY30" s="201"/>
      <c r="BZ30" s="201"/>
      <c r="CA30" s="201"/>
      <c r="CB30" s="201"/>
      <c r="CD30" s="201"/>
      <c r="CE30" s="201"/>
      <c r="CF30" s="201"/>
      <c r="CG30" s="201"/>
      <c r="CH30" s="201"/>
      <c r="CI30" s="201"/>
      <c r="CJ30" s="201"/>
      <c r="CK30" s="201"/>
      <c r="CL30" s="201"/>
    </row>
    <row r="31" spans="1:90" s="207" customFormat="1" ht="11.25" x14ac:dyDescent="0.2">
      <c r="A31" s="231"/>
      <c r="B31" s="231"/>
      <c r="C31" s="201" t="s">
        <v>161</v>
      </c>
      <c r="D31" s="237" t="s">
        <v>136</v>
      </c>
      <c r="E31" s="238"/>
      <c r="F31" s="237" t="s">
        <v>136</v>
      </c>
      <c r="G31" s="238"/>
      <c r="H31" s="237" t="s">
        <v>136</v>
      </c>
      <c r="I31" s="238"/>
      <c r="J31" s="237" t="s">
        <v>136</v>
      </c>
      <c r="K31" s="238"/>
      <c r="L31" s="201"/>
      <c r="M31" s="201" t="s">
        <v>293</v>
      </c>
      <c r="N31" s="207" t="s">
        <v>294</v>
      </c>
      <c r="O31" s="201"/>
      <c r="P31" s="201"/>
      <c r="Q31" s="201"/>
      <c r="R31" s="201"/>
      <c r="S31" s="201"/>
      <c r="T31" s="201"/>
      <c r="U31" s="201"/>
      <c r="V31" s="201"/>
      <c r="W31" s="201"/>
      <c r="X31" s="201"/>
      <c r="Y31" s="201"/>
      <c r="Z31" s="201"/>
      <c r="AA31" s="201"/>
      <c r="AB31" s="201"/>
      <c r="AC31" s="201"/>
      <c r="AD31" s="201"/>
      <c r="AE31" s="201"/>
      <c r="AF31" s="201"/>
      <c r="AG31" s="201"/>
      <c r="AH31" s="201"/>
      <c r="AI31" s="201"/>
      <c r="AJ31" s="201"/>
      <c r="AK31" s="201"/>
      <c r="AL31" s="201"/>
      <c r="AM31" s="201"/>
      <c r="AN31" s="201"/>
      <c r="AO31" s="201"/>
      <c r="AP31" s="201"/>
      <c r="AQ31" s="201"/>
      <c r="AR31" s="201"/>
      <c r="AS31" s="201"/>
      <c r="AT31" s="201"/>
      <c r="AU31" s="201"/>
      <c r="AV31" s="201"/>
      <c r="AW31" s="201"/>
      <c r="AX31" s="201"/>
      <c r="AY31" s="201"/>
      <c r="AZ31" s="201"/>
      <c r="BA31" s="201"/>
      <c r="BB31" s="201"/>
      <c r="BC31" s="201"/>
      <c r="BD31" s="201"/>
      <c r="BE31" s="201"/>
      <c r="BF31" s="201"/>
      <c r="BG31" s="201"/>
      <c r="BH31" s="201"/>
      <c r="BI31" s="201"/>
      <c r="BJ31" s="201"/>
      <c r="BK31" s="201"/>
      <c r="BL31" s="201"/>
      <c r="BM31" s="201"/>
      <c r="BN31" s="201"/>
      <c r="BO31" s="201"/>
      <c r="BP31" s="201"/>
      <c r="BQ31" s="201"/>
      <c r="BR31" s="201"/>
      <c r="BS31" s="201"/>
      <c r="BT31" s="201"/>
      <c r="BU31" s="201"/>
      <c r="BV31" s="201"/>
      <c r="BW31" s="201"/>
      <c r="BX31" s="201"/>
      <c r="BY31" s="201"/>
      <c r="BZ31" s="201"/>
      <c r="CA31" s="201"/>
      <c r="CB31" s="201"/>
      <c r="CD31" s="201"/>
      <c r="CE31" s="201"/>
      <c r="CF31" s="201"/>
      <c r="CG31" s="201"/>
      <c r="CH31" s="201"/>
      <c r="CI31" s="201"/>
      <c r="CJ31" s="201"/>
      <c r="CK31" s="201"/>
      <c r="CL31" s="201"/>
    </row>
    <row r="32" spans="1:90" s="207" customFormat="1" ht="11.25" x14ac:dyDescent="0.2">
      <c r="A32" s="231"/>
      <c r="B32" s="231"/>
      <c r="C32" s="201" t="s">
        <v>171</v>
      </c>
      <c r="D32" s="237" t="s">
        <v>136</v>
      </c>
      <c r="E32" s="238"/>
      <c r="F32" s="237" t="s">
        <v>136</v>
      </c>
      <c r="G32" s="238"/>
      <c r="H32" s="237" t="s">
        <v>136</v>
      </c>
      <c r="I32" s="238"/>
      <c r="J32" s="237" t="s">
        <v>136</v>
      </c>
      <c r="K32" s="238"/>
      <c r="L32" s="201"/>
      <c r="M32" s="201" t="s">
        <v>295</v>
      </c>
      <c r="N32" s="207" t="s">
        <v>296</v>
      </c>
      <c r="O32" s="201"/>
      <c r="P32" s="201"/>
      <c r="Q32" s="201"/>
      <c r="R32" s="201"/>
      <c r="S32" s="201"/>
      <c r="T32" s="201"/>
      <c r="U32" s="201"/>
      <c r="V32" s="201"/>
      <c r="W32" s="201"/>
      <c r="X32" s="201"/>
      <c r="Y32" s="201"/>
      <c r="Z32" s="201"/>
      <c r="AA32" s="201"/>
      <c r="AB32" s="201"/>
      <c r="AC32" s="201"/>
      <c r="AD32" s="201"/>
      <c r="AE32" s="201"/>
      <c r="AF32" s="201"/>
      <c r="AG32" s="201"/>
      <c r="AH32" s="201"/>
      <c r="AI32" s="201"/>
      <c r="AJ32" s="201"/>
      <c r="AK32" s="201"/>
      <c r="AL32" s="201"/>
      <c r="AM32" s="201"/>
      <c r="AN32" s="201"/>
      <c r="AO32" s="201"/>
      <c r="AP32" s="201"/>
      <c r="AQ32" s="201"/>
      <c r="AR32" s="201"/>
      <c r="AS32" s="201"/>
      <c r="AT32" s="201"/>
      <c r="AU32" s="201"/>
      <c r="AV32" s="201"/>
      <c r="AW32" s="201"/>
      <c r="AX32" s="201"/>
      <c r="AY32" s="201"/>
      <c r="AZ32" s="201"/>
      <c r="BA32" s="201"/>
      <c r="BB32" s="201"/>
      <c r="BC32" s="201"/>
      <c r="BD32" s="201"/>
      <c r="BE32" s="201"/>
      <c r="BF32" s="201"/>
      <c r="BG32" s="201"/>
      <c r="BH32" s="201"/>
      <c r="BI32" s="201"/>
      <c r="BJ32" s="201"/>
      <c r="BK32" s="201"/>
      <c r="BL32" s="201"/>
      <c r="BM32" s="201"/>
      <c r="BN32" s="201"/>
      <c r="BO32" s="201"/>
      <c r="BP32" s="201"/>
      <c r="BQ32" s="201"/>
      <c r="BR32" s="201"/>
      <c r="BS32" s="201"/>
      <c r="BT32" s="201"/>
      <c r="BU32" s="201"/>
      <c r="BV32" s="201"/>
      <c r="BW32" s="201"/>
      <c r="BX32" s="201"/>
      <c r="BY32" s="201"/>
      <c r="BZ32" s="201"/>
      <c r="CA32" s="201"/>
      <c r="CB32" s="201"/>
      <c r="CD32" s="201"/>
      <c r="CE32" s="201"/>
      <c r="CF32" s="201"/>
      <c r="CG32" s="201"/>
      <c r="CH32" s="201"/>
      <c r="CI32" s="201"/>
      <c r="CJ32" s="201"/>
      <c r="CK32" s="201"/>
      <c r="CL32" s="201"/>
    </row>
    <row r="33" spans="1:90" s="207" customFormat="1" ht="11.25" x14ac:dyDescent="0.2">
      <c r="A33" s="231"/>
      <c r="B33" s="231"/>
      <c r="C33" s="239" t="s">
        <v>177</v>
      </c>
      <c r="D33" s="237" t="s">
        <v>136</v>
      </c>
      <c r="E33" s="238"/>
      <c r="F33" s="237" t="s">
        <v>136</v>
      </c>
      <c r="G33" s="238"/>
      <c r="H33" s="237" t="s">
        <v>136</v>
      </c>
      <c r="I33" s="238"/>
      <c r="J33" s="237" t="s">
        <v>136</v>
      </c>
      <c r="K33" s="238"/>
      <c r="L33" s="201"/>
      <c r="M33" s="201" t="s">
        <v>297</v>
      </c>
      <c r="N33" s="207" t="s">
        <v>298</v>
      </c>
      <c r="O33" s="201"/>
      <c r="P33" s="201"/>
      <c r="Q33" s="201"/>
      <c r="R33" s="201"/>
      <c r="S33" s="201"/>
      <c r="T33" s="201"/>
      <c r="U33" s="201"/>
      <c r="V33" s="201"/>
      <c r="W33" s="201"/>
      <c r="X33" s="201"/>
      <c r="Y33" s="201"/>
      <c r="Z33" s="201"/>
      <c r="AA33" s="201"/>
      <c r="AB33" s="201"/>
      <c r="AC33" s="201"/>
      <c r="AD33" s="201"/>
      <c r="AE33" s="201"/>
      <c r="AF33" s="201"/>
      <c r="AG33" s="201"/>
      <c r="AH33" s="201"/>
      <c r="AI33" s="201"/>
      <c r="AJ33" s="201"/>
      <c r="AK33" s="201"/>
      <c r="AL33" s="201"/>
      <c r="AM33" s="201"/>
      <c r="AN33" s="201"/>
      <c r="AO33" s="201"/>
      <c r="AP33" s="201"/>
      <c r="AQ33" s="201"/>
      <c r="AR33" s="201"/>
      <c r="AS33" s="201"/>
      <c r="AT33" s="201"/>
      <c r="AU33" s="201"/>
      <c r="AV33" s="201"/>
      <c r="AW33" s="201"/>
      <c r="AX33" s="201"/>
      <c r="AY33" s="201"/>
      <c r="AZ33" s="201"/>
      <c r="BA33" s="201"/>
      <c r="BB33" s="201"/>
      <c r="BC33" s="201"/>
      <c r="BD33" s="201"/>
      <c r="BE33" s="201"/>
      <c r="BF33" s="201"/>
      <c r="BG33" s="201"/>
      <c r="BH33" s="201"/>
      <c r="BI33" s="201"/>
      <c r="BJ33" s="201"/>
      <c r="BK33" s="201"/>
      <c r="BL33" s="201"/>
      <c r="BM33" s="201"/>
      <c r="BN33" s="201"/>
      <c r="BO33" s="201"/>
      <c r="BP33" s="201"/>
      <c r="BQ33" s="201"/>
      <c r="BR33" s="201"/>
      <c r="BS33" s="201"/>
      <c r="BT33" s="201"/>
      <c r="BU33" s="201"/>
      <c r="BV33" s="201"/>
      <c r="BW33" s="201"/>
      <c r="BX33" s="201"/>
      <c r="BY33" s="201"/>
      <c r="BZ33" s="201"/>
      <c r="CA33" s="201"/>
      <c r="CB33" s="201"/>
      <c r="CD33" s="201"/>
      <c r="CE33" s="201"/>
      <c r="CF33" s="201"/>
      <c r="CG33" s="201"/>
      <c r="CH33" s="201"/>
      <c r="CI33" s="201"/>
      <c r="CJ33" s="201"/>
      <c r="CK33" s="201"/>
      <c r="CL33" s="201"/>
    </row>
    <row r="34" spans="1:90" s="207" customFormat="1" ht="11.25" x14ac:dyDescent="0.2">
      <c r="A34" s="231"/>
      <c r="B34" s="231"/>
      <c r="C34" s="201" t="s">
        <v>186</v>
      </c>
      <c r="D34" s="237" t="s">
        <v>136</v>
      </c>
      <c r="E34" s="238"/>
      <c r="F34" s="237" t="s">
        <v>136</v>
      </c>
      <c r="G34" s="238"/>
      <c r="H34" s="237" t="s">
        <v>136</v>
      </c>
      <c r="I34" s="238"/>
      <c r="J34" s="237" t="s">
        <v>136</v>
      </c>
      <c r="K34" s="238"/>
      <c r="L34" s="201"/>
      <c r="M34" s="201" t="s">
        <v>299</v>
      </c>
      <c r="N34" s="207" t="s">
        <v>299</v>
      </c>
      <c r="O34" s="201"/>
      <c r="P34" s="201"/>
      <c r="Q34" s="201"/>
      <c r="R34" s="201"/>
      <c r="S34" s="201"/>
      <c r="T34" s="201"/>
      <c r="U34" s="201"/>
      <c r="V34" s="201"/>
      <c r="W34" s="201"/>
      <c r="X34" s="201"/>
      <c r="Y34" s="201"/>
      <c r="Z34" s="201"/>
      <c r="AA34" s="201"/>
      <c r="AB34" s="201"/>
      <c r="AC34" s="201"/>
      <c r="AD34" s="201"/>
      <c r="AE34" s="201"/>
      <c r="AF34" s="201"/>
      <c r="AG34" s="201"/>
      <c r="AH34" s="201"/>
      <c r="AI34" s="201"/>
      <c r="AJ34" s="201"/>
      <c r="AK34" s="201"/>
      <c r="AL34" s="201"/>
      <c r="AM34" s="201"/>
      <c r="AN34" s="201"/>
      <c r="AO34" s="201"/>
      <c r="AP34" s="201"/>
      <c r="AQ34" s="201"/>
      <c r="AR34" s="201"/>
      <c r="AS34" s="201"/>
      <c r="AT34" s="201"/>
      <c r="AU34" s="201"/>
      <c r="AV34" s="201"/>
      <c r="AW34" s="201"/>
      <c r="AX34" s="201"/>
      <c r="AY34" s="201"/>
      <c r="AZ34" s="201"/>
      <c r="BA34" s="201"/>
      <c r="BB34" s="201"/>
      <c r="BC34" s="201"/>
      <c r="BD34" s="201"/>
      <c r="BE34" s="201"/>
      <c r="BF34" s="201"/>
      <c r="BG34" s="201"/>
      <c r="BH34" s="201"/>
      <c r="BI34" s="201"/>
      <c r="BJ34" s="201"/>
      <c r="BK34" s="201"/>
      <c r="BL34" s="201"/>
      <c r="BM34" s="201"/>
      <c r="BN34" s="201"/>
      <c r="BO34" s="201"/>
      <c r="BP34" s="201"/>
      <c r="BQ34" s="201"/>
      <c r="BR34" s="201"/>
      <c r="BS34" s="201"/>
      <c r="BT34" s="201"/>
      <c r="BU34" s="201"/>
      <c r="BV34" s="201"/>
      <c r="BW34" s="201"/>
      <c r="BX34" s="201"/>
      <c r="BY34" s="201"/>
      <c r="BZ34" s="201"/>
      <c r="CA34" s="201"/>
      <c r="CB34" s="201"/>
      <c r="CD34" s="201"/>
      <c r="CE34" s="201"/>
      <c r="CF34" s="201"/>
      <c r="CG34" s="201"/>
      <c r="CH34" s="201"/>
      <c r="CI34" s="201"/>
      <c r="CJ34" s="201"/>
      <c r="CK34" s="201"/>
      <c r="CL34" s="201"/>
    </row>
    <row r="35" spans="1:90" s="207" customFormat="1" ht="11.25" x14ac:dyDescent="0.2">
      <c r="A35" s="231"/>
      <c r="B35" s="231"/>
      <c r="C35" s="201" t="s">
        <v>300</v>
      </c>
      <c r="D35" s="237" t="s">
        <v>136</v>
      </c>
      <c r="E35" s="238"/>
      <c r="F35" s="237" t="s">
        <v>136</v>
      </c>
      <c r="G35" s="238"/>
      <c r="H35" s="237" t="s">
        <v>136</v>
      </c>
      <c r="I35" s="238"/>
      <c r="J35" s="237" t="s">
        <v>136</v>
      </c>
      <c r="K35" s="238"/>
      <c r="L35" s="201"/>
      <c r="M35" s="201" t="s">
        <v>224</v>
      </c>
      <c r="N35" s="207" t="s">
        <v>301</v>
      </c>
      <c r="O35" s="201"/>
      <c r="P35" s="201"/>
      <c r="Q35" s="201"/>
      <c r="R35" s="201"/>
      <c r="S35" s="201"/>
      <c r="T35" s="201"/>
      <c r="U35" s="201"/>
      <c r="V35" s="201"/>
      <c r="W35" s="201"/>
      <c r="X35" s="201"/>
      <c r="Y35" s="201"/>
      <c r="Z35" s="201"/>
      <c r="AA35" s="201"/>
      <c r="AB35" s="201"/>
      <c r="AC35" s="201"/>
      <c r="AD35" s="201"/>
      <c r="AE35" s="201"/>
      <c r="AF35" s="201"/>
      <c r="AG35" s="201"/>
      <c r="AH35" s="201"/>
      <c r="AI35" s="201"/>
      <c r="AJ35" s="201"/>
      <c r="AK35" s="201"/>
      <c r="AL35" s="201"/>
      <c r="AM35" s="201"/>
      <c r="AN35" s="201"/>
      <c r="AO35" s="201"/>
      <c r="AP35" s="201"/>
      <c r="AQ35" s="201"/>
      <c r="AR35" s="201"/>
      <c r="AS35" s="201"/>
      <c r="AT35" s="201"/>
      <c r="AU35" s="201"/>
      <c r="AV35" s="201"/>
      <c r="AW35" s="201"/>
      <c r="AX35" s="201"/>
      <c r="AY35" s="201"/>
      <c r="AZ35" s="201"/>
      <c r="BA35" s="201"/>
      <c r="BB35" s="201"/>
      <c r="BC35" s="201"/>
      <c r="BD35" s="201"/>
      <c r="BE35" s="201"/>
      <c r="BF35" s="201"/>
      <c r="BG35" s="201"/>
      <c r="BH35" s="201"/>
      <c r="BI35" s="201"/>
      <c r="BJ35" s="201"/>
      <c r="BK35" s="201"/>
      <c r="BL35" s="201"/>
      <c r="BM35" s="201"/>
      <c r="BN35" s="201"/>
      <c r="BO35" s="201"/>
      <c r="BP35" s="201"/>
      <c r="BQ35" s="201"/>
      <c r="BR35" s="201"/>
      <c r="BS35" s="201"/>
      <c r="BT35" s="201"/>
      <c r="BU35" s="201"/>
      <c r="BV35" s="201"/>
      <c r="BW35" s="201"/>
      <c r="BX35" s="201"/>
      <c r="BY35" s="201"/>
      <c r="BZ35" s="201"/>
      <c r="CA35" s="201"/>
      <c r="CB35" s="201"/>
      <c r="CD35" s="201"/>
      <c r="CE35" s="201"/>
      <c r="CF35" s="201"/>
      <c r="CG35" s="201"/>
      <c r="CH35" s="201"/>
      <c r="CI35" s="201"/>
      <c r="CJ35" s="201"/>
      <c r="CK35" s="201"/>
      <c r="CL35" s="201"/>
    </row>
    <row r="36" spans="1:90" s="207" customFormat="1" ht="11.25" x14ac:dyDescent="0.2">
      <c r="A36" s="231"/>
      <c r="B36" s="231"/>
      <c r="C36" s="201" t="s">
        <v>302</v>
      </c>
      <c r="D36" s="237" t="s">
        <v>136</v>
      </c>
      <c r="E36" s="238"/>
      <c r="F36" s="237" t="s">
        <v>136</v>
      </c>
      <c r="G36" s="238"/>
      <c r="H36" s="237" t="s">
        <v>136</v>
      </c>
      <c r="I36" s="238"/>
      <c r="J36" s="237" t="s">
        <v>136</v>
      </c>
      <c r="K36" s="238"/>
      <c r="L36" s="201"/>
      <c r="M36" s="201" t="s">
        <v>303</v>
      </c>
      <c r="N36" s="207" t="s">
        <v>304</v>
      </c>
      <c r="O36" s="201"/>
      <c r="P36" s="201"/>
      <c r="Q36" s="201"/>
      <c r="R36" s="201"/>
      <c r="S36" s="201"/>
      <c r="T36" s="201"/>
      <c r="U36" s="201"/>
      <c r="V36" s="201"/>
      <c r="W36" s="201"/>
      <c r="X36" s="201"/>
      <c r="Y36" s="201"/>
      <c r="Z36" s="201"/>
      <c r="AA36" s="201"/>
      <c r="AB36" s="201"/>
      <c r="AC36" s="201"/>
      <c r="AD36" s="201"/>
      <c r="AE36" s="201"/>
      <c r="AF36" s="201"/>
      <c r="AG36" s="201"/>
      <c r="AH36" s="201"/>
      <c r="AI36" s="201"/>
      <c r="AJ36" s="201"/>
      <c r="AK36" s="201"/>
      <c r="AL36" s="201"/>
      <c r="AM36" s="201"/>
      <c r="AN36" s="201"/>
      <c r="AO36" s="201"/>
      <c r="AP36" s="201"/>
      <c r="AQ36" s="201"/>
      <c r="AR36" s="201"/>
      <c r="AS36" s="201"/>
      <c r="AT36" s="201"/>
      <c r="AU36" s="201"/>
      <c r="AV36" s="201"/>
      <c r="AW36" s="201"/>
      <c r="AX36" s="201"/>
      <c r="AY36" s="201"/>
      <c r="AZ36" s="201"/>
      <c r="BA36" s="201"/>
      <c r="BB36" s="201"/>
      <c r="BC36" s="201"/>
      <c r="BD36" s="201"/>
      <c r="BE36" s="201"/>
      <c r="BF36" s="201"/>
      <c r="BG36" s="201"/>
      <c r="BH36" s="201"/>
      <c r="BI36" s="201"/>
      <c r="BJ36" s="201"/>
      <c r="BK36" s="201"/>
      <c r="BL36" s="201"/>
      <c r="BM36" s="201"/>
      <c r="BN36" s="201"/>
      <c r="BO36" s="201"/>
      <c r="BP36" s="201"/>
      <c r="BQ36" s="201"/>
      <c r="BR36" s="201"/>
      <c r="BS36" s="201"/>
      <c r="BT36" s="201"/>
      <c r="BU36" s="201"/>
      <c r="BV36" s="201"/>
      <c r="BW36" s="201"/>
      <c r="BX36" s="201"/>
      <c r="BY36" s="201"/>
      <c r="BZ36" s="201"/>
      <c r="CA36" s="201"/>
      <c r="CB36" s="201"/>
      <c r="CD36" s="201"/>
      <c r="CE36" s="201"/>
      <c r="CF36" s="201"/>
      <c r="CG36" s="201"/>
      <c r="CH36" s="201"/>
      <c r="CI36" s="201"/>
      <c r="CJ36" s="201"/>
      <c r="CK36" s="201"/>
      <c r="CL36" s="201"/>
    </row>
    <row r="37" spans="1:90" s="207" customFormat="1" ht="11.25" x14ac:dyDescent="0.2">
      <c r="A37" s="231"/>
      <c r="B37" s="231"/>
      <c r="C37" s="201" t="s">
        <v>201</v>
      </c>
      <c r="D37" s="237" t="s">
        <v>136</v>
      </c>
      <c r="E37" s="238"/>
      <c r="F37" s="237" t="s">
        <v>136</v>
      </c>
      <c r="G37" s="238"/>
      <c r="H37" s="237" t="s">
        <v>136</v>
      </c>
      <c r="I37" s="238"/>
      <c r="J37" s="237" t="s">
        <v>136</v>
      </c>
      <c r="K37" s="238"/>
      <c r="L37" s="201"/>
      <c r="M37" s="201" t="s">
        <v>305</v>
      </c>
      <c r="N37" s="207" t="s">
        <v>306</v>
      </c>
      <c r="O37" s="201"/>
      <c r="P37" s="201"/>
      <c r="Q37" s="201"/>
      <c r="R37" s="201"/>
      <c r="S37" s="201"/>
      <c r="T37" s="201"/>
      <c r="U37" s="201"/>
      <c r="V37" s="201"/>
      <c r="W37" s="201"/>
      <c r="X37" s="201"/>
      <c r="Y37" s="201"/>
      <c r="Z37" s="201"/>
      <c r="AA37" s="201"/>
      <c r="AB37" s="201"/>
      <c r="AC37" s="201"/>
      <c r="AD37" s="201"/>
      <c r="AE37" s="201"/>
      <c r="AF37" s="201"/>
      <c r="AG37" s="201"/>
      <c r="AH37" s="201"/>
      <c r="AI37" s="201"/>
      <c r="AJ37" s="201"/>
      <c r="AK37" s="201"/>
      <c r="AL37" s="201"/>
      <c r="AM37" s="201"/>
      <c r="AN37" s="201"/>
      <c r="AO37" s="201"/>
      <c r="AP37" s="201"/>
      <c r="AQ37" s="201"/>
      <c r="AR37" s="201"/>
      <c r="AS37" s="201"/>
      <c r="AT37" s="201"/>
      <c r="AU37" s="201"/>
      <c r="AV37" s="201"/>
      <c r="AW37" s="201"/>
      <c r="AX37" s="201"/>
      <c r="AY37" s="201"/>
      <c r="AZ37" s="201"/>
      <c r="BA37" s="201"/>
      <c r="BB37" s="201"/>
      <c r="BC37" s="201"/>
      <c r="BD37" s="201"/>
      <c r="BE37" s="201"/>
      <c r="BF37" s="201"/>
      <c r="BG37" s="201"/>
      <c r="BH37" s="201"/>
      <c r="BI37" s="201"/>
      <c r="BJ37" s="201"/>
      <c r="BK37" s="201"/>
      <c r="BL37" s="201"/>
      <c r="BM37" s="201"/>
      <c r="BN37" s="201"/>
      <c r="BO37" s="201"/>
      <c r="BP37" s="201"/>
      <c r="BQ37" s="201"/>
      <c r="BR37" s="201"/>
      <c r="BS37" s="201"/>
      <c r="BT37" s="201"/>
      <c r="BU37" s="201"/>
      <c r="BV37" s="201"/>
      <c r="BW37" s="201"/>
      <c r="BX37" s="201"/>
      <c r="BY37" s="201"/>
      <c r="BZ37" s="201"/>
      <c r="CA37" s="201"/>
      <c r="CB37" s="201"/>
      <c r="CD37" s="201"/>
      <c r="CE37" s="201"/>
      <c r="CF37" s="201"/>
      <c r="CG37" s="201"/>
      <c r="CH37" s="201"/>
      <c r="CI37" s="201"/>
      <c r="CJ37" s="201"/>
      <c r="CK37" s="201"/>
      <c r="CL37" s="201"/>
    </row>
    <row r="38" spans="1:90" s="207" customFormat="1" ht="11.25" x14ac:dyDescent="0.2">
      <c r="A38" s="231"/>
      <c r="B38" s="231"/>
      <c r="C38" s="201" t="s">
        <v>204</v>
      </c>
      <c r="D38" s="237" t="s">
        <v>136</v>
      </c>
      <c r="E38" s="238"/>
      <c r="F38" s="237" t="s">
        <v>136</v>
      </c>
      <c r="G38" s="238"/>
      <c r="H38" s="237" t="s">
        <v>136</v>
      </c>
      <c r="I38" s="238"/>
      <c r="J38" s="237" t="s">
        <v>136</v>
      </c>
      <c r="K38" s="238"/>
      <c r="L38" s="201"/>
      <c r="M38" s="201" t="s">
        <v>307</v>
      </c>
      <c r="N38" s="207" t="s">
        <v>308</v>
      </c>
      <c r="O38" s="201"/>
      <c r="P38" s="201"/>
      <c r="Q38" s="201"/>
      <c r="R38" s="201"/>
      <c r="S38" s="201"/>
      <c r="T38" s="201"/>
      <c r="U38" s="201"/>
      <c r="V38" s="201"/>
      <c r="W38" s="201"/>
      <c r="X38" s="201"/>
      <c r="Y38" s="201"/>
      <c r="Z38" s="201"/>
      <c r="AA38" s="201"/>
      <c r="AB38" s="201"/>
      <c r="AC38" s="201"/>
      <c r="AD38" s="201"/>
      <c r="AE38" s="201"/>
      <c r="AF38" s="201"/>
      <c r="AG38" s="201"/>
      <c r="AH38" s="201"/>
      <c r="AI38" s="201"/>
      <c r="AJ38" s="201"/>
      <c r="AK38" s="201"/>
      <c r="AL38" s="201"/>
      <c r="AM38" s="201"/>
      <c r="AN38" s="201"/>
      <c r="AO38" s="201"/>
      <c r="AP38" s="201"/>
      <c r="AQ38" s="201"/>
      <c r="AR38" s="201"/>
      <c r="AS38" s="201"/>
      <c r="AT38" s="201"/>
      <c r="AU38" s="201"/>
      <c r="AV38" s="201"/>
      <c r="AW38" s="201"/>
      <c r="AX38" s="201"/>
      <c r="AY38" s="201"/>
      <c r="AZ38" s="201"/>
      <c r="BA38" s="201"/>
      <c r="BB38" s="201"/>
      <c r="BC38" s="201"/>
      <c r="BD38" s="201"/>
      <c r="BE38" s="201"/>
      <c r="BF38" s="201"/>
      <c r="BG38" s="201"/>
      <c r="BH38" s="201"/>
      <c r="BI38" s="201"/>
      <c r="BJ38" s="201"/>
      <c r="BK38" s="201"/>
      <c r="BL38" s="201"/>
      <c r="BM38" s="201"/>
      <c r="BN38" s="201"/>
      <c r="BO38" s="201"/>
      <c r="BP38" s="201"/>
      <c r="BQ38" s="201"/>
      <c r="BR38" s="201"/>
      <c r="BS38" s="201"/>
      <c r="BT38" s="201"/>
      <c r="BU38" s="201"/>
      <c r="BV38" s="201"/>
      <c r="BW38" s="201"/>
      <c r="BX38" s="201"/>
      <c r="BY38" s="201"/>
      <c r="BZ38" s="201"/>
      <c r="CA38" s="201"/>
      <c r="CB38" s="201"/>
      <c r="CD38" s="201"/>
      <c r="CE38" s="201"/>
      <c r="CF38" s="201"/>
      <c r="CG38" s="201"/>
      <c r="CH38" s="201"/>
      <c r="CI38" s="201"/>
      <c r="CJ38" s="201"/>
      <c r="CK38" s="201"/>
      <c r="CL38" s="201"/>
    </row>
    <row r="39" spans="1:90" s="207" customFormat="1" ht="11.25" x14ac:dyDescent="0.2">
      <c r="A39" s="231"/>
      <c r="B39" s="231"/>
      <c r="C39" s="201" t="s">
        <v>192</v>
      </c>
      <c r="D39" s="237" t="s">
        <v>136</v>
      </c>
      <c r="E39" s="238"/>
      <c r="F39" s="237" t="s">
        <v>136</v>
      </c>
      <c r="G39" s="238"/>
      <c r="H39" s="237" t="s">
        <v>136</v>
      </c>
      <c r="I39" s="238"/>
      <c r="J39" s="237" t="s">
        <v>136</v>
      </c>
      <c r="K39" s="238"/>
      <c r="L39" s="201"/>
      <c r="M39" s="201" t="s">
        <v>223</v>
      </c>
      <c r="N39" s="207" t="s">
        <v>309</v>
      </c>
      <c r="O39" s="201"/>
      <c r="P39" s="201"/>
      <c r="Q39" s="201"/>
      <c r="R39" s="201"/>
      <c r="S39" s="201"/>
      <c r="T39" s="201"/>
      <c r="U39" s="201"/>
      <c r="V39" s="201"/>
      <c r="W39" s="201"/>
      <c r="X39" s="201"/>
      <c r="Y39" s="201"/>
      <c r="Z39" s="201"/>
      <c r="AA39" s="201"/>
      <c r="AB39" s="201"/>
      <c r="AC39" s="201"/>
      <c r="AD39" s="201"/>
      <c r="AE39" s="201"/>
      <c r="AF39" s="201"/>
      <c r="AG39" s="201"/>
      <c r="AH39" s="201"/>
      <c r="AI39" s="201"/>
      <c r="AJ39" s="201"/>
      <c r="AK39" s="201"/>
      <c r="AL39" s="201"/>
      <c r="AM39" s="201"/>
      <c r="AN39" s="201"/>
      <c r="AO39" s="201"/>
      <c r="AP39" s="201"/>
      <c r="AQ39" s="201"/>
      <c r="AR39" s="201"/>
      <c r="AS39" s="201"/>
      <c r="AT39" s="201"/>
      <c r="AU39" s="201"/>
      <c r="AV39" s="201"/>
      <c r="AW39" s="201"/>
      <c r="AX39" s="201"/>
      <c r="AY39" s="201"/>
      <c r="AZ39" s="201"/>
      <c r="BA39" s="201"/>
      <c r="BB39" s="201"/>
      <c r="BC39" s="201"/>
      <c r="BD39" s="201"/>
      <c r="BE39" s="201"/>
      <c r="BF39" s="201"/>
      <c r="BG39" s="201"/>
      <c r="BH39" s="201"/>
      <c r="BI39" s="201"/>
      <c r="BJ39" s="201"/>
      <c r="BK39" s="201"/>
      <c r="BL39" s="201"/>
      <c r="BM39" s="201"/>
      <c r="BN39" s="201"/>
      <c r="BO39" s="201"/>
      <c r="BP39" s="201"/>
      <c r="BQ39" s="201"/>
      <c r="BR39" s="201"/>
      <c r="BS39" s="201"/>
      <c r="BT39" s="201"/>
      <c r="BU39" s="201"/>
      <c r="BV39" s="201"/>
      <c r="BW39" s="201"/>
      <c r="BX39" s="201"/>
      <c r="BY39" s="201"/>
      <c r="BZ39" s="201"/>
      <c r="CA39" s="201"/>
      <c r="CB39" s="201"/>
      <c r="CD39" s="201"/>
      <c r="CE39" s="201"/>
      <c r="CF39" s="201"/>
      <c r="CG39" s="201"/>
      <c r="CH39" s="201"/>
      <c r="CI39" s="201"/>
      <c r="CJ39" s="201"/>
      <c r="CK39" s="201"/>
      <c r="CL39" s="201"/>
    </row>
    <row r="40" spans="1:90" s="207" customFormat="1" ht="11.25" x14ac:dyDescent="0.2">
      <c r="A40" s="231"/>
      <c r="B40" s="231"/>
      <c r="C40" s="201" t="s">
        <v>225</v>
      </c>
      <c r="D40" s="237" t="s">
        <v>136</v>
      </c>
      <c r="E40" s="238"/>
      <c r="F40" s="237" t="s">
        <v>136</v>
      </c>
      <c r="G40" s="238"/>
      <c r="H40" s="237" t="s">
        <v>136</v>
      </c>
      <c r="I40" s="238"/>
      <c r="J40" s="237" t="s">
        <v>136</v>
      </c>
      <c r="K40" s="238"/>
      <c r="L40" s="201"/>
      <c r="M40" s="201" t="s">
        <v>310</v>
      </c>
      <c r="N40" s="207" t="s">
        <v>311</v>
      </c>
      <c r="O40" s="201"/>
      <c r="P40" s="201"/>
      <c r="Q40" s="201"/>
      <c r="R40" s="201"/>
      <c r="S40" s="201"/>
      <c r="T40" s="201"/>
      <c r="U40" s="201"/>
      <c r="V40" s="201"/>
      <c r="W40" s="201"/>
      <c r="X40" s="201"/>
      <c r="Y40" s="201"/>
      <c r="Z40" s="201"/>
      <c r="AA40" s="201"/>
      <c r="AB40" s="201"/>
      <c r="AC40" s="201"/>
      <c r="AD40" s="201"/>
      <c r="AE40" s="201"/>
      <c r="AF40" s="201"/>
      <c r="AG40" s="201"/>
      <c r="AH40" s="201"/>
      <c r="AI40" s="201"/>
      <c r="AJ40" s="201"/>
      <c r="AK40" s="201"/>
      <c r="AL40" s="201"/>
      <c r="AM40" s="201"/>
      <c r="AN40" s="201"/>
      <c r="AO40" s="201"/>
      <c r="AP40" s="201"/>
      <c r="AQ40" s="201"/>
      <c r="AR40" s="201"/>
      <c r="AS40" s="201"/>
      <c r="AT40" s="201"/>
      <c r="AU40" s="201"/>
      <c r="AV40" s="201"/>
      <c r="AW40" s="201"/>
      <c r="AX40" s="201"/>
      <c r="AY40" s="201"/>
      <c r="AZ40" s="201"/>
      <c r="BA40" s="201"/>
      <c r="BB40" s="201"/>
      <c r="BC40" s="201"/>
      <c r="BD40" s="201"/>
      <c r="BE40" s="201"/>
      <c r="BF40" s="201"/>
      <c r="BG40" s="201"/>
      <c r="BH40" s="201"/>
      <c r="BI40" s="201"/>
      <c r="BJ40" s="201"/>
      <c r="BK40" s="201"/>
      <c r="BL40" s="201"/>
      <c r="BM40" s="201"/>
      <c r="BN40" s="201"/>
      <c r="BO40" s="201"/>
      <c r="BP40" s="201"/>
      <c r="BQ40" s="201"/>
      <c r="BR40" s="201"/>
      <c r="BS40" s="201"/>
      <c r="BT40" s="201"/>
      <c r="BU40" s="201"/>
      <c r="BV40" s="201"/>
      <c r="BW40" s="201"/>
      <c r="BX40" s="201"/>
      <c r="BY40" s="201"/>
      <c r="BZ40" s="201"/>
      <c r="CA40" s="201"/>
      <c r="CB40" s="201"/>
      <c r="CD40" s="201"/>
      <c r="CE40" s="201"/>
      <c r="CF40" s="201"/>
      <c r="CG40" s="201"/>
      <c r="CH40" s="201"/>
      <c r="CI40" s="201"/>
      <c r="CJ40" s="201"/>
      <c r="CK40" s="201"/>
      <c r="CL40" s="201"/>
    </row>
    <row r="41" spans="1:90" s="207" customFormat="1" ht="11.25" x14ac:dyDescent="0.2">
      <c r="A41" s="231"/>
      <c r="B41" s="231"/>
      <c r="C41" s="201" t="s">
        <v>228</v>
      </c>
      <c r="D41" s="237" t="s">
        <v>136</v>
      </c>
      <c r="E41" s="238"/>
      <c r="F41" s="237" t="s">
        <v>136</v>
      </c>
      <c r="G41" s="238"/>
      <c r="H41" s="237" t="s">
        <v>136</v>
      </c>
      <c r="I41" s="238"/>
      <c r="J41" s="237" t="s">
        <v>136</v>
      </c>
      <c r="K41" s="238"/>
      <c r="L41" s="201"/>
      <c r="M41" s="201" t="s">
        <v>312</v>
      </c>
      <c r="N41" s="207" t="s">
        <v>309</v>
      </c>
      <c r="O41" s="201"/>
      <c r="P41" s="201"/>
      <c r="Q41" s="201"/>
      <c r="R41" s="201"/>
      <c r="S41" s="201"/>
      <c r="T41" s="201"/>
      <c r="U41" s="201"/>
      <c r="V41" s="201"/>
      <c r="W41" s="201"/>
      <c r="X41" s="201"/>
      <c r="Y41" s="201"/>
      <c r="Z41" s="201"/>
      <c r="AA41" s="201"/>
      <c r="AB41" s="201"/>
      <c r="AC41" s="201"/>
      <c r="AD41" s="201"/>
      <c r="AE41" s="201"/>
      <c r="AF41" s="201"/>
      <c r="AG41" s="201"/>
      <c r="AH41" s="201"/>
      <c r="AI41" s="201"/>
      <c r="AJ41" s="201"/>
      <c r="AK41" s="201"/>
      <c r="AL41" s="201"/>
      <c r="AM41" s="201"/>
      <c r="AN41" s="201"/>
      <c r="AO41" s="201"/>
      <c r="AP41" s="201"/>
      <c r="AQ41" s="201"/>
      <c r="AR41" s="201"/>
      <c r="AS41" s="201"/>
      <c r="AT41" s="201"/>
      <c r="AU41" s="201"/>
      <c r="AV41" s="201"/>
      <c r="AW41" s="201"/>
      <c r="AX41" s="201"/>
      <c r="AY41" s="201"/>
      <c r="AZ41" s="201"/>
      <c r="BA41" s="201"/>
      <c r="BB41" s="201"/>
      <c r="BC41" s="201"/>
      <c r="BD41" s="201"/>
      <c r="BE41" s="201"/>
      <c r="BF41" s="201"/>
      <c r="BG41" s="201"/>
      <c r="BH41" s="201"/>
      <c r="BI41" s="201"/>
      <c r="BJ41" s="201"/>
      <c r="BK41" s="201"/>
      <c r="BL41" s="201"/>
      <c r="BM41" s="201"/>
      <c r="BN41" s="201"/>
      <c r="BO41" s="201"/>
      <c r="BP41" s="201"/>
      <c r="BQ41" s="201"/>
      <c r="BR41" s="201"/>
      <c r="BS41" s="201"/>
      <c r="BT41" s="201"/>
      <c r="BU41" s="201"/>
      <c r="BV41" s="201"/>
      <c r="BW41" s="201"/>
      <c r="BX41" s="201"/>
      <c r="BY41" s="201"/>
      <c r="BZ41" s="201"/>
      <c r="CA41" s="201"/>
      <c r="CB41" s="201"/>
      <c r="CD41" s="201"/>
      <c r="CE41" s="201"/>
      <c r="CF41" s="201"/>
      <c r="CG41" s="201"/>
      <c r="CH41" s="201"/>
      <c r="CI41" s="201"/>
      <c r="CJ41" s="201"/>
      <c r="CK41" s="201"/>
      <c r="CL41" s="201"/>
    </row>
    <row r="42" spans="1:90" s="207" customFormat="1" ht="11.25" x14ac:dyDescent="0.2">
      <c r="A42" s="231"/>
      <c r="B42" s="231"/>
      <c r="C42" s="201" t="s">
        <v>231</v>
      </c>
      <c r="D42" s="237" t="s">
        <v>136</v>
      </c>
      <c r="E42" s="238"/>
      <c r="F42" s="237" t="s">
        <v>136</v>
      </c>
      <c r="G42" s="238"/>
      <c r="H42" s="237" t="s">
        <v>136</v>
      </c>
      <c r="I42" s="238"/>
      <c r="J42" s="237" t="s">
        <v>136</v>
      </c>
      <c r="K42" s="238"/>
      <c r="L42" s="201"/>
      <c r="M42" s="201"/>
      <c r="N42" s="201"/>
      <c r="O42" s="201"/>
      <c r="P42" s="201"/>
      <c r="Q42" s="201"/>
      <c r="R42" s="201"/>
      <c r="S42" s="201"/>
      <c r="T42" s="201"/>
      <c r="U42" s="201"/>
      <c r="V42" s="201"/>
      <c r="W42" s="201"/>
      <c r="X42" s="201"/>
      <c r="Y42" s="201"/>
      <c r="Z42" s="201"/>
      <c r="AA42" s="201"/>
      <c r="AB42" s="201"/>
      <c r="AC42" s="201"/>
      <c r="AD42" s="201"/>
      <c r="AE42" s="201"/>
      <c r="AF42" s="201"/>
      <c r="AG42" s="201"/>
      <c r="AH42" s="201"/>
      <c r="AI42" s="201"/>
      <c r="AJ42" s="201"/>
      <c r="AK42" s="201"/>
      <c r="AL42" s="201"/>
      <c r="AM42" s="201"/>
      <c r="AN42" s="201"/>
      <c r="AO42" s="201"/>
      <c r="AP42" s="201"/>
      <c r="AQ42" s="201"/>
      <c r="AR42" s="201"/>
      <c r="AS42" s="201"/>
      <c r="AT42" s="201"/>
      <c r="AU42" s="201"/>
      <c r="AV42" s="201"/>
      <c r="AW42" s="201"/>
      <c r="AX42" s="201"/>
      <c r="AY42" s="201"/>
      <c r="AZ42" s="201"/>
      <c r="BA42" s="201"/>
      <c r="BB42" s="201"/>
      <c r="BC42" s="201"/>
      <c r="BD42" s="201"/>
      <c r="BE42" s="201"/>
      <c r="BF42" s="201"/>
      <c r="BG42" s="201"/>
      <c r="BH42" s="201"/>
      <c r="BI42" s="201"/>
      <c r="BJ42" s="201"/>
      <c r="BK42" s="201"/>
      <c r="BL42" s="201"/>
      <c r="BM42" s="201"/>
      <c r="BN42" s="201"/>
      <c r="BO42" s="201"/>
      <c r="BP42" s="201"/>
      <c r="BQ42" s="201"/>
      <c r="BR42" s="201"/>
      <c r="BS42" s="201"/>
      <c r="BT42" s="201"/>
      <c r="BU42" s="201"/>
      <c r="BV42" s="201"/>
      <c r="BW42" s="201"/>
      <c r="BX42" s="201"/>
      <c r="BY42" s="201"/>
      <c r="BZ42" s="201"/>
      <c r="CA42" s="201"/>
      <c r="CB42" s="201"/>
      <c r="CD42" s="201"/>
      <c r="CE42" s="201"/>
      <c r="CF42" s="201"/>
      <c r="CG42" s="201"/>
      <c r="CH42" s="201"/>
      <c r="CI42" s="201"/>
      <c r="CJ42" s="201"/>
      <c r="CK42" s="201"/>
      <c r="CL42" s="201"/>
    </row>
    <row r="43" spans="1:90" s="207" customFormat="1" ht="11.25" x14ac:dyDescent="0.2">
      <c r="A43" s="231"/>
      <c r="B43" s="231"/>
      <c r="C43" s="201" t="s">
        <v>235</v>
      </c>
      <c r="D43" s="237" t="s">
        <v>136</v>
      </c>
      <c r="E43" s="238"/>
      <c r="F43" s="237" t="s">
        <v>136</v>
      </c>
      <c r="G43" s="238"/>
      <c r="H43" s="237" t="s">
        <v>136</v>
      </c>
      <c r="I43" s="238"/>
      <c r="J43" s="237" t="s">
        <v>136</v>
      </c>
      <c r="K43" s="238"/>
      <c r="L43" s="201"/>
      <c r="M43" s="201"/>
      <c r="N43" s="201"/>
      <c r="O43" s="201"/>
      <c r="P43" s="201"/>
      <c r="Q43" s="201"/>
      <c r="R43" s="201"/>
      <c r="S43" s="201"/>
      <c r="T43" s="201"/>
      <c r="U43" s="201"/>
      <c r="V43" s="201"/>
      <c r="W43" s="201"/>
      <c r="X43" s="201"/>
      <c r="Y43" s="201"/>
      <c r="Z43" s="201"/>
      <c r="AA43" s="201"/>
      <c r="AB43" s="201"/>
      <c r="AC43" s="201"/>
      <c r="AD43" s="201"/>
      <c r="AE43" s="201"/>
      <c r="AF43" s="201"/>
      <c r="AG43" s="201"/>
      <c r="AH43" s="201"/>
      <c r="AI43" s="201"/>
      <c r="AJ43" s="201"/>
      <c r="AK43" s="201"/>
      <c r="AL43" s="201"/>
      <c r="AM43" s="201"/>
      <c r="AN43" s="201"/>
      <c r="AO43" s="201"/>
      <c r="AP43" s="201"/>
      <c r="AQ43" s="201"/>
      <c r="AR43" s="201"/>
      <c r="AS43" s="201"/>
      <c r="AT43" s="201"/>
      <c r="AU43" s="201"/>
      <c r="AV43" s="201"/>
      <c r="AW43" s="201"/>
      <c r="AX43" s="201"/>
      <c r="AY43" s="201"/>
      <c r="AZ43" s="201"/>
      <c r="BA43" s="201"/>
      <c r="BB43" s="201"/>
      <c r="BC43" s="201"/>
      <c r="BD43" s="201"/>
      <c r="BE43" s="201"/>
      <c r="BF43" s="201"/>
      <c r="BG43" s="201"/>
      <c r="BH43" s="201"/>
      <c r="BI43" s="201"/>
      <c r="BJ43" s="201"/>
      <c r="BK43" s="201"/>
      <c r="BL43" s="201"/>
      <c r="BM43" s="201"/>
      <c r="BN43" s="201"/>
      <c r="BO43" s="201"/>
      <c r="BP43" s="201"/>
      <c r="BQ43" s="201"/>
      <c r="BR43" s="201"/>
      <c r="BS43" s="201"/>
      <c r="BT43" s="201"/>
      <c r="BU43" s="201"/>
      <c r="BV43" s="201"/>
      <c r="BW43" s="201"/>
      <c r="BX43" s="201"/>
      <c r="BY43" s="201"/>
      <c r="BZ43" s="201"/>
      <c r="CA43" s="201"/>
      <c r="CB43" s="201"/>
      <c r="CD43" s="201"/>
      <c r="CE43" s="201"/>
      <c r="CF43" s="201"/>
      <c r="CG43" s="201"/>
      <c r="CH43" s="201"/>
      <c r="CI43" s="201"/>
      <c r="CJ43" s="201"/>
      <c r="CK43" s="201"/>
      <c r="CL43" s="201"/>
    </row>
    <row r="44" spans="1:90" s="207" customFormat="1" ht="11.25" x14ac:dyDescent="0.2">
      <c r="A44" s="231"/>
      <c r="B44" s="231"/>
      <c r="C44" s="201" t="s">
        <v>237</v>
      </c>
      <c r="D44" s="237" t="s">
        <v>136</v>
      </c>
      <c r="E44" s="238"/>
      <c r="F44" s="237" t="s">
        <v>136</v>
      </c>
      <c r="G44" s="238"/>
      <c r="H44" s="237" t="s">
        <v>136</v>
      </c>
      <c r="I44" s="238"/>
      <c r="J44" s="237" t="s">
        <v>136</v>
      </c>
      <c r="K44" s="238"/>
      <c r="L44" s="201"/>
      <c r="M44" s="201"/>
      <c r="N44" s="201"/>
      <c r="O44" s="201"/>
      <c r="P44" s="201"/>
      <c r="Q44" s="201"/>
      <c r="R44" s="201"/>
      <c r="S44" s="201"/>
      <c r="T44" s="201"/>
      <c r="U44" s="201"/>
      <c r="V44" s="201"/>
      <c r="W44" s="201"/>
      <c r="X44" s="201"/>
      <c r="Y44" s="201"/>
      <c r="Z44" s="201"/>
      <c r="AA44" s="201"/>
      <c r="AB44" s="201"/>
      <c r="AC44" s="201"/>
      <c r="AD44" s="201"/>
      <c r="AE44" s="201"/>
      <c r="AF44" s="201"/>
      <c r="AG44" s="201"/>
      <c r="AH44" s="201"/>
      <c r="AI44" s="201"/>
      <c r="AJ44" s="201"/>
      <c r="AK44" s="201"/>
      <c r="AL44" s="201"/>
      <c r="AM44" s="201"/>
      <c r="AN44" s="201"/>
      <c r="AO44" s="201"/>
      <c r="AP44" s="201"/>
      <c r="AQ44" s="201"/>
      <c r="AR44" s="201"/>
      <c r="AS44" s="201"/>
      <c r="AT44" s="201"/>
      <c r="AU44" s="201"/>
      <c r="AV44" s="201"/>
      <c r="AW44" s="201"/>
      <c r="AX44" s="201"/>
      <c r="AY44" s="201"/>
      <c r="AZ44" s="201"/>
      <c r="BA44" s="201"/>
      <c r="BB44" s="201"/>
      <c r="BC44" s="201"/>
      <c r="BD44" s="201"/>
      <c r="BE44" s="201"/>
      <c r="BF44" s="201"/>
      <c r="BG44" s="201"/>
      <c r="BH44" s="201"/>
      <c r="BI44" s="201"/>
      <c r="BJ44" s="201"/>
      <c r="BK44" s="201"/>
      <c r="BL44" s="201"/>
      <c r="BM44" s="201"/>
      <c r="BN44" s="201"/>
      <c r="BO44" s="201"/>
      <c r="BP44" s="201"/>
      <c r="BQ44" s="201"/>
      <c r="BR44" s="201"/>
      <c r="BS44" s="201"/>
      <c r="BT44" s="201"/>
      <c r="BU44" s="201"/>
      <c r="BV44" s="201"/>
      <c r="BW44" s="201"/>
      <c r="BX44" s="201"/>
      <c r="BY44" s="201"/>
      <c r="BZ44" s="201"/>
      <c r="CA44" s="201"/>
      <c r="CB44" s="201"/>
      <c r="CD44" s="201"/>
      <c r="CE44" s="201"/>
      <c r="CF44" s="201"/>
      <c r="CG44" s="201"/>
      <c r="CH44" s="201"/>
      <c r="CI44" s="201"/>
      <c r="CJ44" s="201"/>
      <c r="CK44" s="201"/>
      <c r="CL44" s="201"/>
    </row>
    <row r="45" spans="1:90" s="207" customFormat="1" ht="11.25" x14ac:dyDescent="0.2">
      <c r="A45" s="231"/>
      <c r="B45" s="231"/>
      <c r="C45" s="201" t="s">
        <v>241</v>
      </c>
      <c r="D45" s="237" t="s">
        <v>136</v>
      </c>
      <c r="E45" s="238"/>
      <c r="F45" s="237" t="s">
        <v>136</v>
      </c>
      <c r="G45" s="238"/>
      <c r="H45" s="237" t="s">
        <v>136</v>
      </c>
      <c r="I45" s="238"/>
      <c r="J45" s="237" t="s">
        <v>136</v>
      </c>
      <c r="K45" s="238"/>
      <c r="L45" s="201"/>
      <c r="M45" s="201"/>
      <c r="N45" s="201"/>
      <c r="O45" s="201"/>
      <c r="P45" s="201"/>
      <c r="Q45" s="201"/>
      <c r="R45" s="201"/>
      <c r="S45" s="201"/>
      <c r="T45" s="201"/>
      <c r="U45" s="201"/>
      <c r="V45" s="201"/>
      <c r="W45" s="201"/>
      <c r="X45" s="201"/>
      <c r="Y45" s="201"/>
      <c r="Z45" s="201"/>
      <c r="AA45" s="201"/>
      <c r="AB45" s="201"/>
      <c r="AC45" s="201"/>
      <c r="AD45" s="201"/>
      <c r="AE45" s="201"/>
      <c r="AF45" s="201"/>
      <c r="AG45" s="201"/>
      <c r="AH45" s="201"/>
      <c r="AI45" s="201"/>
      <c r="AJ45" s="201"/>
      <c r="AK45" s="201"/>
      <c r="AL45" s="201"/>
      <c r="AM45" s="201"/>
      <c r="AN45" s="201"/>
      <c r="AO45" s="201"/>
      <c r="AP45" s="201"/>
      <c r="AQ45" s="201"/>
      <c r="AR45" s="201"/>
      <c r="AS45" s="201"/>
      <c r="AT45" s="201"/>
      <c r="AU45" s="201"/>
      <c r="AV45" s="201"/>
      <c r="AW45" s="201"/>
      <c r="AX45" s="201"/>
      <c r="AY45" s="201"/>
      <c r="AZ45" s="201"/>
      <c r="BA45" s="201"/>
      <c r="BB45" s="201"/>
      <c r="BC45" s="201"/>
      <c r="BD45" s="201"/>
      <c r="BE45" s="201"/>
      <c r="BF45" s="201"/>
      <c r="BG45" s="201"/>
      <c r="BH45" s="201"/>
      <c r="BI45" s="201"/>
      <c r="BJ45" s="201"/>
      <c r="BK45" s="201"/>
      <c r="BL45" s="201"/>
      <c r="BM45" s="201"/>
      <c r="BN45" s="201"/>
      <c r="BO45" s="201"/>
      <c r="BP45" s="201"/>
      <c r="BQ45" s="201"/>
      <c r="BR45" s="201"/>
      <c r="BS45" s="201"/>
      <c r="BT45" s="201"/>
      <c r="BU45" s="201"/>
      <c r="BV45" s="201"/>
      <c r="BW45" s="201"/>
      <c r="BX45" s="201"/>
      <c r="BY45" s="201"/>
      <c r="BZ45" s="201"/>
      <c r="CA45" s="201"/>
      <c r="CB45" s="201"/>
      <c r="CD45" s="201"/>
      <c r="CE45" s="201"/>
      <c r="CF45" s="201"/>
      <c r="CG45" s="201"/>
      <c r="CH45" s="201"/>
      <c r="CI45" s="201"/>
      <c r="CJ45" s="201"/>
      <c r="CK45" s="201"/>
      <c r="CL45" s="201"/>
    </row>
    <row r="46" spans="1:90" s="207" customFormat="1" ht="11.25" x14ac:dyDescent="0.2">
      <c r="A46" s="231"/>
      <c r="B46" s="231"/>
      <c r="C46" s="201" t="s">
        <v>245</v>
      </c>
      <c r="D46" s="237" t="s">
        <v>136</v>
      </c>
      <c r="E46" s="238"/>
      <c r="F46" s="237" t="s">
        <v>136</v>
      </c>
      <c r="G46" s="238"/>
      <c r="H46" s="237" t="s">
        <v>136</v>
      </c>
      <c r="I46" s="238"/>
      <c r="J46" s="237" t="s">
        <v>136</v>
      </c>
      <c r="K46" s="238"/>
      <c r="L46" s="201"/>
      <c r="M46" s="201"/>
      <c r="N46" s="201"/>
      <c r="O46" s="201"/>
      <c r="P46" s="201"/>
      <c r="Q46" s="201"/>
      <c r="R46" s="201"/>
      <c r="S46" s="201"/>
      <c r="T46" s="201"/>
      <c r="U46" s="201"/>
      <c r="V46" s="201"/>
      <c r="W46" s="201"/>
      <c r="X46" s="201"/>
      <c r="Y46" s="201"/>
      <c r="Z46" s="201"/>
      <c r="AA46" s="201"/>
      <c r="AB46" s="201"/>
      <c r="AC46" s="201"/>
      <c r="AD46" s="201"/>
      <c r="AE46" s="201"/>
      <c r="AF46" s="201"/>
      <c r="AG46" s="201"/>
      <c r="AH46" s="201"/>
      <c r="AI46" s="201"/>
      <c r="AJ46" s="201"/>
      <c r="AK46" s="201"/>
      <c r="AL46" s="201"/>
      <c r="AM46" s="201"/>
      <c r="AN46" s="201"/>
      <c r="AO46" s="201"/>
      <c r="AP46" s="201"/>
      <c r="AQ46" s="201"/>
      <c r="AR46" s="201"/>
      <c r="AS46" s="201"/>
      <c r="AT46" s="201"/>
      <c r="AU46" s="201"/>
      <c r="AV46" s="201"/>
      <c r="AW46" s="201"/>
      <c r="AX46" s="201"/>
      <c r="AY46" s="201"/>
      <c r="AZ46" s="201"/>
      <c r="BA46" s="201"/>
      <c r="BB46" s="201"/>
      <c r="BC46" s="201"/>
      <c r="BD46" s="201"/>
      <c r="BE46" s="201"/>
      <c r="BF46" s="201"/>
      <c r="BG46" s="201"/>
      <c r="BH46" s="201"/>
      <c r="BI46" s="201"/>
      <c r="BJ46" s="201"/>
      <c r="BK46" s="201"/>
      <c r="BL46" s="201"/>
      <c r="BM46" s="201"/>
      <c r="BN46" s="201"/>
      <c r="BO46" s="201"/>
      <c r="BP46" s="201"/>
      <c r="BQ46" s="201"/>
      <c r="BR46" s="201"/>
      <c r="BS46" s="201"/>
      <c r="BT46" s="201"/>
      <c r="BU46" s="201"/>
      <c r="BV46" s="201"/>
      <c r="BW46" s="201"/>
      <c r="BX46" s="201"/>
      <c r="BY46" s="201"/>
      <c r="BZ46" s="201"/>
      <c r="CA46" s="201"/>
      <c r="CB46" s="201"/>
      <c r="CD46" s="201"/>
      <c r="CE46" s="201"/>
      <c r="CF46" s="201"/>
      <c r="CG46" s="201"/>
      <c r="CH46" s="201"/>
      <c r="CI46" s="201"/>
      <c r="CJ46" s="201"/>
      <c r="CK46" s="201"/>
      <c r="CL46" s="201"/>
    </row>
    <row r="47" spans="1:90" s="207" customFormat="1" ht="11.25" x14ac:dyDescent="0.2">
      <c r="A47" s="231"/>
      <c r="B47" s="231"/>
      <c r="C47" s="201" t="s">
        <v>313</v>
      </c>
      <c r="D47" s="237" t="s">
        <v>136</v>
      </c>
      <c r="E47" s="238"/>
      <c r="F47" s="237" t="s">
        <v>136</v>
      </c>
      <c r="G47" s="238"/>
      <c r="H47" s="237" t="s">
        <v>136</v>
      </c>
      <c r="I47" s="238"/>
      <c r="J47" s="237" t="s">
        <v>136</v>
      </c>
      <c r="K47" s="238"/>
      <c r="L47" s="201"/>
      <c r="M47" s="201"/>
      <c r="N47" s="201"/>
      <c r="O47" s="201"/>
      <c r="P47" s="201"/>
      <c r="Q47" s="201"/>
      <c r="R47" s="201"/>
      <c r="S47" s="201"/>
      <c r="T47" s="201"/>
      <c r="U47" s="201"/>
      <c r="V47" s="201"/>
      <c r="W47" s="201"/>
      <c r="X47" s="201"/>
      <c r="Y47" s="201"/>
      <c r="Z47" s="201"/>
      <c r="AA47" s="201"/>
      <c r="AB47" s="201"/>
      <c r="AC47" s="201"/>
      <c r="AD47" s="201"/>
      <c r="AE47" s="201"/>
      <c r="AF47" s="201"/>
      <c r="AG47" s="201"/>
      <c r="AH47" s="201"/>
      <c r="AI47" s="201"/>
      <c r="AJ47" s="201"/>
      <c r="AK47" s="201"/>
      <c r="AL47" s="201"/>
      <c r="AM47" s="201"/>
      <c r="AN47" s="201"/>
      <c r="AO47" s="201"/>
      <c r="AP47" s="201"/>
      <c r="AQ47" s="201"/>
      <c r="AR47" s="201"/>
      <c r="AS47" s="201"/>
      <c r="AT47" s="201"/>
      <c r="AU47" s="201"/>
      <c r="AV47" s="201"/>
      <c r="AW47" s="201"/>
      <c r="AX47" s="201"/>
      <c r="AY47" s="201"/>
      <c r="AZ47" s="201"/>
      <c r="BA47" s="201"/>
      <c r="BB47" s="201"/>
      <c r="BC47" s="201"/>
      <c r="BD47" s="201"/>
      <c r="BE47" s="201"/>
      <c r="BF47" s="201"/>
      <c r="BG47" s="201"/>
      <c r="BH47" s="201"/>
      <c r="BI47" s="201"/>
      <c r="BJ47" s="201"/>
      <c r="BK47" s="201"/>
      <c r="BL47" s="201"/>
      <c r="BM47" s="201"/>
      <c r="BN47" s="201"/>
      <c r="BO47" s="201"/>
      <c r="BP47" s="201"/>
      <c r="BQ47" s="201"/>
      <c r="BR47" s="201"/>
      <c r="BS47" s="201"/>
      <c r="BT47" s="201"/>
      <c r="BU47" s="201"/>
      <c r="BV47" s="201"/>
      <c r="BW47" s="201"/>
      <c r="BX47" s="201"/>
      <c r="BY47" s="201"/>
      <c r="BZ47" s="201"/>
      <c r="CA47" s="201"/>
      <c r="CB47" s="201"/>
      <c r="CD47" s="201"/>
      <c r="CE47" s="201"/>
      <c r="CF47" s="201"/>
      <c r="CG47" s="201"/>
      <c r="CH47" s="201"/>
      <c r="CI47" s="201"/>
      <c r="CJ47" s="201"/>
      <c r="CK47" s="201"/>
      <c r="CL47" s="201"/>
    </row>
    <row r="48" spans="1:90" x14ac:dyDescent="0.25">
      <c r="U48" s="230"/>
      <c r="V48" s="230"/>
      <c r="W48" s="230"/>
      <c r="X48" s="230"/>
      <c r="Y48" s="230"/>
      <c r="Z48" s="230"/>
      <c r="AA48" s="230"/>
      <c r="AB48" s="230"/>
      <c r="AC48" s="230"/>
      <c r="AD48" s="230"/>
      <c r="AE48" s="230"/>
      <c r="AF48" s="230"/>
      <c r="AG48" s="230"/>
      <c r="AH48" s="230"/>
      <c r="AI48" s="230"/>
      <c r="AJ48" s="230"/>
      <c r="AK48" s="230"/>
      <c r="AL48" s="230"/>
      <c r="AM48" s="230"/>
      <c r="AN48" s="230"/>
      <c r="AO48" s="230"/>
      <c r="AP48" s="230"/>
      <c r="AQ48" s="230"/>
      <c r="AR48" s="230"/>
      <c r="AS48" s="230"/>
      <c r="AT48" s="230"/>
      <c r="AU48" s="230"/>
      <c r="AV48" s="230"/>
      <c r="AW48" s="230"/>
      <c r="AX48" s="230"/>
      <c r="AY48" s="230"/>
      <c r="AZ48" s="230"/>
      <c r="BA48" s="230"/>
      <c r="BB48" s="230"/>
      <c r="BC48" s="230"/>
      <c r="BD48" s="230"/>
      <c r="BE48" s="230"/>
      <c r="BF48" s="230"/>
      <c r="BG48" s="230"/>
      <c r="BH48" s="230"/>
      <c r="BI48" s="230"/>
      <c r="BJ48" s="230"/>
      <c r="BK48" s="230"/>
      <c r="BL48" s="230"/>
      <c r="BM48" s="230"/>
      <c r="BN48" s="230"/>
      <c r="BO48" s="230"/>
      <c r="BP48" s="230"/>
      <c r="BQ48" s="230"/>
      <c r="BR48" s="230"/>
      <c r="BS48" s="230"/>
      <c r="BT48" s="230"/>
      <c r="BU48" s="230"/>
      <c r="BV48" s="230"/>
      <c r="BW48" s="230"/>
      <c r="BX48" s="230"/>
      <c r="BY48" s="230"/>
      <c r="BZ48" s="230"/>
      <c r="CA48" s="230"/>
      <c r="CB48" s="230"/>
      <c r="CD48" s="230"/>
      <c r="CE48" s="230"/>
      <c r="CF48" s="230"/>
      <c r="CG48" s="230"/>
      <c r="CH48" s="230"/>
      <c r="CI48" s="230"/>
      <c r="CJ48" s="230"/>
      <c r="CK48" s="230"/>
      <c r="CL48" s="230"/>
    </row>
    <row r="49" spans="21:90" s="169" customFormat="1" x14ac:dyDescent="0.25">
      <c r="U49" s="230"/>
      <c r="V49" s="230"/>
      <c r="W49" s="230"/>
      <c r="X49" s="230"/>
      <c r="Y49" s="230"/>
      <c r="Z49" s="230"/>
      <c r="AA49" s="230"/>
      <c r="AB49" s="230"/>
      <c r="AC49" s="230"/>
      <c r="AD49" s="230"/>
      <c r="AE49" s="230"/>
      <c r="AF49" s="230"/>
      <c r="AG49" s="230"/>
      <c r="AH49" s="230"/>
      <c r="AI49" s="230"/>
      <c r="AJ49" s="230"/>
      <c r="AK49" s="230"/>
      <c r="AL49" s="230"/>
      <c r="AM49" s="230"/>
      <c r="AN49" s="230"/>
      <c r="AO49" s="230"/>
      <c r="AP49" s="230"/>
      <c r="AQ49" s="230"/>
      <c r="AR49" s="230"/>
      <c r="AS49" s="230"/>
      <c r="AT49" s="230"/>
      <c r="AU49" s="230"/>
      <c r="AV49" s="230"/>
      <c r="AW49" s="230"/>
      <c r="AX49" s="230"/>
      <c r="AY49" s="230"/>
      <c r="AZ49" s="230"/>
      <c r="BA49" s="230"/>
      <c r="BB49" s="230"/>
      <c r="BC49" s="230"/>
      <c r="BD49" s="230"/>
      <c r="BE49" s="230"/>
      <c r="BF49" s="230"/>
      <c r="BG49" s="230"/>
      <c r="BH49" s="230"/>
      <c r="BI49" s="230"/>
      <c r="BJ49" s="230"/>
      <c r="BK49" s="230"/>
      <c r="BL49" s="230"/>
      <c r="BM49" s="230"/>
      <c r="BN49" s="230"/>
      <c r="BO49" s="230"/>
      <c r="BP49" s="230"/>
      <c r="BQ49" s="230"/>
      <c r="BR49" s="230"/>
      <c r="BS49" s="230"/>
      <c r="BT49" s="230"/>
      <c r="BU49" s="230"/>
      <c r="BV49" s="230"/>
      <c r="BW49" s="230"/>
      <c r="BX49" s="230"/>
      <c r="BY49" s="230"/>
      <c r="BZ49" s="230"/>
      <c r="CA49" s="230"/>
      <c r="CB49" s="230"/>
      <c r="CD49" s="230"/>
      <c r="CE49" s="230"/>
      <c r="CF49" s="230"/>
      <c r="CG49" s="230"/>
      <c r="CH49" s="230"/>
      <c r="CI49" s="230"/>
      <c r="CJ49" s="230"/>
      <c r="CK49" s="230"/>
      <c r="CL49" s="230"/>
    </row>
    <row r="50" spans="21:90" s="169" customFormat="1" x14ac:dyDescent="0.25">
      <c r="U50" s="230"/>
      <c r="V50" s="230"/>
      <c r="W50" s="230"/>
      <c r="X50" s="230"/>
      <c r="Y50" s="230"/>
      <c r="Z50" s="230"/>
      <c r="AA50" s="230"/>
      <c r="AB50" s="230"/>
      <c r="AC50" s="230"/>
      <c r="AD50" s="230"/>
      <c r="AE50" s="230"/>
      <c r="AF50" s="230"/>
      <c r="AG50" s="230"/>
      <c r="AH50" s="230"/>
      <c r="AI50" s="230"/>
      <c r="AJ50" s="230"/>
      <c r="AK50" s="230"/>
      <c r="AL50" s="230"/>
      <c r="AM50" s="230"/>
      <c r="AN50" s="230"/>
      <c r="AO50" s="230"/>
      <c r="AP50" s="230"/>
      <c r="AQ50" s="230"/>
      <c r="AR50" s="230"/>
      <c r="AS50" s="230"/>
      <c r="AT50" s="230"/>
      <c r="AU50" s="230"/>
      <c r="AV50" s="230"/>
      <c r="AW50" s="230"/>
      <c r="AX50" s="230"/>
      <c r="AY50" s="230"/>
      <c r="AZ50" s="230"/>
      <c r="BA50" s="230"/>
      <c r="BB50" s="230"/>
      <c r="BC50" s="230"/>
      <c r="BD50" s="230"/>
      <c r="BE50" s="230"/>
      <c r="BF50" s="230"/>
      <c r="BG50" s="230"/>
      <c r="BH50" s="230"/>
      <c r="BI50" s="230"/>
      <c r="BJ50" s="230"/>
      <c r="BK50" s="230"/>
      <c r="BL50" s="230"/>
      <c r="BM50" s="230"/>
      <c r="BN50" s="230"/>
      <c r="BO50" s="230"/>
      <c r="BP50" s="230"/>
      <c r="BQ50" s="230"/>
      <c r="BR50" s="230"/>
      <c r="BS50" s="230"/>
      <c r="BT50" s="230"/>
      <c r="BU50" s="230"/>
      <c r="BV50" s="230"/>
      <c r="BW50" s="230"/>
      <c r="BX50" s="230"/>
      <c r="BY50" s="230"/>
      <c r="BZ50" s="230"/>
      <c r="CA50" s="230"/>
      <c r="CB50" s="230"/>
      <c r="CD50" s="230"/>
      <c r="CE50" s="230"/>
      <c r="CF50" s="230"/>
      <c r="CG50" s="230"/>
      <c r="CH50" s="230"/>
      <c r="CI50" s="230"/>
      <c r="CJ50" s="230"/>
      <c r="CK50" s="230"/>
      <c r="CL50" s="230"/>
    </row>
    <row r="51" spans="21:90" s="169" customFormat="1" x14ac:dyDescent="0.25">
      <c r="U51" s="230"/>
      <c r="V51" s="230"/>
      <c r="W51" s="230"/>
      <c r="X51" s="230"/>
      <c r="Y51" s="230"/>
      <c r="Z51" s="230"/>
      <c r="AA51" s="230"/>
      <c r="AB51" s="230"/>
      <c r="AC51" s="230"/>
      <c r="AD51" s="230"/>
      <c r="AE51" s="230"/>
      <c r="AF51" s="230"/>
      <c r="AG51" s="230"/>
      <c r="AH51" s="230"/>
      <c r="AI51" s="230"/>
      <c r="AJ51" s="230"/>
      <c r="AK51" s="230"/>
      <c r="AL51" s="230"/>
      <c r="AM51" s="230"/>
      <c r="AN51" s="230"/>
      <c r="AO51" s="230"/>
      <c r="AP51" s="230"/>
      <c r="AQ51" s="230"/>
      <c r="AR51" s="230"/>
      <c r="AS51" s="230"/>
      <c r="AT51" s="230"/>
      <c r="AU51" s="230"/>
      <c r="AV51" s="230"/>
      <c r="AW51" s="230"/>
      <c r="AX51" s="230"/>
      <c r="AY51" s="230"/>
      <c r="AZ51" s="230"/>
      <c r="BA51" s="230"/>
      <c r="BB51" s="230"/>
      <c r="BC51" s="230"/>
      <c r="BD51" s="230"/>
      <c r="BE51" s="230"/>
      <c r="BF51" s="230"/>
      <c r="BG51" s="230"/>
      <c r="BH51" s="230"/>
      <c r="BI51" s="230"/>
      <c r="BJ51" s="230"/>
      <c r="BK51" s="230"/>
      <c r="BL51" s="230"/>
      <c r="BM51" s="230"/>
      <c r="BN51" s="230"/>
      <c r="BO51" s="230"/>
      <c r="BP51" s="230"/>
      <c r="BQ51" s="230"/>
      <c r="BR51" s="230"/>
      <c r="BS51" s="230"/>
      <c r="BT51" s="230"/>
      <c r="BU51" s="230"/>
      <c r="BV51" s="230"/>
      <c r="BW51" s="230"/>
      <c r="BX51" s="230"/>
      <c r="BY51" s="230"/>
      <c r="BZ51" s="230"/>
      <c r="CA51" s="230"/>
      <c r="CB51" s="230"/>
      <c r="CD51" s="230"/>
      <c r="CE51" s="230"/>
      <c r="CF51" s="230"/>
      <c r="CG51" s="230"/>
      <c r="CH51" s="230"/>
      <c r="CI51" s="230"/>
      <c r="CJ51" s="230"/>
      <c r="CK51" s="230"/>
      <c r="CL51" s="230"/>
    </row>
    <row r="52" spans="21:90" s="169" customFormat="1" x14ac:dyDescent="0.25">
      <c r="U52" s="230"/>
      <c r="V52" s="230"/>
      <c r="W52" s="230"/>
      <c r="X52" s="230"/>
      <c r="Y52" s="230"/>
      <c r="Z52" s="230"/>
      <c r="AA52" s="230"/>
      <c r="AB52" s="230"/>
      <c r="AC52" s="230"/>
      <c r="AD52" s="230"/>
      <c r="AE52" s="230"/>
      <c r="AF52" s="230"/>
      <c r="AG52" s="230"/>
      <c r="AH52" s="230"/>
      <c r="AI52" s="230"/>
      <c r="AJ52" s="230"/>
      <c r="AK52" s="230"/>
      <c r="AL52" s="230"/>
      <c r="AM52" s="230"/>
      <c r="AN52" s="230"/>
      <c r="AO52" s="230"/>
      <c r="AP52" s="230"/>
      <c r="AQ52" s="230"/>
      <c r="AR52" s="230"/>
      <c r="AS52" s="230"/>
      <c r="AT52" s="230"/>
      <c r="AU52" s="230"/>
      <c r="AV52" s="230"/>
      <c r="AW52" s="230"/>
      <c r="AX52" s="230"/>
      <c r="AY52" s="230"/>
      <c r="AZ52" s="230"/>
      <c r="BA52" s="230"/>
      <c r="BB52" s="230"/>
      <c r="BC52" s="230"/>
      <c r="BD52" s="230"/>
      <c r="BE52" s="230"/>
      <c r="BF52" s="230"/>
      <c r="BG52" s="230"/>
      <c r="BH52" s="230"/>
      <c r="BI52" s="230"/>
      <c r="BJ52" s="230"/>
      <c r="BK52" s="230"/>
      <c r="BL52" s="230"/>
      <c r="BM52" s="230"/>
      <c r="BN52" s="230"/>
      <c r="BO52" s="230"/>
      <c r="BP52" s="230"/>
      <c r="BQ52" s="230"/>
      <c r="BR52" s="230"/>
      <c r="BS52" s="230"/>
      <c r="BT52" s="230"/>
      <c r="BU52" s="230"/>
      <c r="BV52" s="230"/>
      <c r="BW52" s="230"/>
      <c r="BX52" s="230"/>
      <c r="BY52" s="230"/>
      <c r="BZ52" s="230"/>
      <c r="CA52" s="230"/>
      <c r="CB52" s="230"/>
      <c r="CD52" s="230"/>
      <c r="CE52" s="230"/>
      <c r="CF52" s="230"/>
      <c r="CG52" s="230"/>
      <c r="CH52" s="230"/>
      <c r="CI52" s="230"/>
      <c r="CJ52" s="230"/>
      <c r="CK52" s="230"/>
      <c r="CL52" s="230"/>
    </row>
    <row r="53" spans="21:90" s="169" customFormat="1" x14ac:dyDescent="0.25">
      <c r="U53" s="230"/>
      <c r="V53" s="230"/>
      <c r="W53" s="230"/>
      <c r="X53" s="230"/>
      <c r="Y53" s="230"/>
      <c r="Z53" s="230"/>
      <c r="AA53" s="230"/>
      <c r="AB53" s="230"/>
      <c r="AC53" s="230"/>
      <c r="AD53" s="230"/>
      <c r="AE53" s="230"/>
      <c r="AF53" s="230"/>
      <c r="AG53" s="230"/>
      <c r="AH53" s="230"/>
      <c r="AI53" s="230"/>
      <c r="AJ53" s="230"/>
      <c r="AK53" s="230"/>
      <c r="AL53" s="230"/>
      <c r="AM53" s="230"/>
      <c r="AN53" s="230"/>
      <c r="AO53" s="230"/>
      <c r="AP53" s="230"/>
      <c r="AQ53" s="230"/>
      <c r="AR53" s="230"/>
      <c r="AS53" s="230"/>
      <c r="AT53" s="230"/>
      <c r="AU53" s="230"/>
      <c r="AV53" s="230"/>
      <c r="AW53" s="230"/>
      <c r="AX53" s="230"/>
      <c r="AY53" s="230"/>
      <c r="AZ53" s="230"/>
      <c r="BA53" s="230"/>
      <c r="BB53" s="230"/>
      <c r="BC53" s="230"/>
      <c r="BD53" s="230"/>
      <c r="BE53" s="230"/>
      <c r="BF53" s="230"/>
      <c r="BG53" s="230"/>
      <c r="BH53" s="230"/>
      <c r="BI53" s="230"/>
      <c r="BJ53" s="230"/>
      <c r="BK53" s="230"/>
      <c r="BL53" s="230"/>
      <c r="BM53" s="230"/>
      <c r="BN53" s="230"/>
      <c r="BO53" s="230"/>
      <c r="BP53" s="230"/>
      <c r="BQ53" s="230"/>
      <c r="BR53" s="230"/>
      <c r="BS53" s="230"/>
      <c r="BT53" s="230"/>
      <c r="BU53" s="230"/>
      <c r="BV53" s="230"/>
      <c r="BW53" s="230"/>
      <c r="BX53" s="230"/>
      <c r="BY53" s="230"/>
      <c r="BZ53" s="230"/>
      <c r="CA53" s="230"/>
      <c r="CB53" s="230"/>
      <c r="CD53" s="230"/>
      <c r="CE53" s="230"/>
      <c r="CF53" s="230"/>
      <c r="CG53" s="230"/>
      <c r="CH53" s="230"/>
      <c r="CI53" s="230"/>
      <c r="CJ53" s="230"/>
      <c r="CK53" s="230"/>
      <c r="CL53" s="230"/>
    </row>
    <row r="54" spans="21:90" s="169" customFormat="1" x14ac:dyDescent="0.25">
      <c r="U54" s="230"/>
      <c r="V54" s="230"/>
      <c r="W54" s="230"/>
      <c r="X54" s="230"/>
      <c r="Y54" s="230"/>
      <c r="Z54" s="230"/>
      <c r="AA54" s="230"/>
      <c r="AB54" s="230"/>
      <c r="AC54" s="230"/>
      <c r="AD54" s="230"/>
      <c r="AE54" s="230"/>
      <c r="AF54" s="230"/>
      <c r="AG54" s="230"/>
      <c r="AH54" s="230"/>
      <c r="AI54" s="230"/>
      <c r="AJ54" s="230"/>
      <c r="AK54" s="230"/>
      <c r="AL54" s="230"/>
      <c r="AM54" s="230"/>
      <c r="AN54" s="230"/>
      <c r="AO54" s="230"/>
      <c r="AP54" s="230"/>
      <c r="AQ54" s="230"/>
      <c r="AR54" s="230"/>
      <c r="AS54" s="230"/>
      <c r="AT54" s="230"/>
      <c r="AU54" s="230"/>
      <c r="AV54" s="230"/>
      <c r="AW54" s="230"/>
      <c r="AX54" s="230"/>
      <c r="AY54" s="230"/>
      <c r="AZ54" s="230"/>
      <c r="BA54" s="230"/>
      <c r="BB54" s="230"/>
      <c r="BC54" s="230"/>
      <c r="BD54" s="230"/>
      <c r="BE54" s="230"/>
      <c r="BF54" s="230"/>
      <c r="BG54" s="230"/>
      <c r="BH54" s="230"/>
      <c r="BI54" s="230"/>
      <c r="BJ54" s="230"/>
      <c r="BK54" s="230"/>
      <c r="BL54" s="230"/>
      <c r="BM54" s="230"/>
      <c r="BN54" s="230"/>
      <c r="BO54" s="230"/>
      <c r="BP54" s="230"/>
      <c r="BQ54" s="230"/>
      <c r="BR54" s="230"/>
      <c r="BS54" s="230"/>
      <c r="BT54" s="230"/>
      <c r="BU54" s="230"/>
      <c r="BV54" s="230"/>
      <c r="BW54" s="230"/>
      <c r="BX54" s="230"/>
      <c r="BY54" s="230"/>
      <c r="BZ54" s="230"/>
      <c r="CA54" s="230"/>
      <c r="CB54" s="230"/>
      <c r="CD54" s="230"/>
      <c r="CE54" s="230"/>
      <c r="CF54" s="230"/>
      <c r="CG54" s="230"/>
      <c r="CH54" s="230"/>
      <c r="CI54" s="230"/>
      <c r="CJ54" s="230"/>
      <c r="CK54" s="230"/>
      <c r="CL54" s="230"/>
    </row>
    <row r="55" spans="21:90" s="169" customFormat="1" x14ac:dyDescent="0.25">
      <c r="U55" s="230"/>
      <c r="V55" s="230"/>
      <c r="W55" s="230"/>
      <c r="X55" s="230"/>
      <c r="Y55" s="230"/>
      <c r="Z55" s="230"/>
      <c r="AA55" s="230"/>
      <c r="AB55" s="230"/>
      <c r="AC55" s="230"/>
      <c r="AD55" s="230"/>
      <c r="AE55" s="230"/>
      <c r="AF55" s="230"/>
      <c r="AG55" s="230"/>
      <c r="AH55" s="230"/>
      <c r="AI55" s="230"/>
      <c r="AJ55" s="230"/>
      <c r="AK55" s="230"/>
      <c r="AL55" s="230"/>
      <c r="AM55" s="230"/>
      <c r="AN55" s="230"/>
      <c r="AO55" s="230"/>
      <c r="AP55" s="230"/>
      <c r="AQ55" s="230"/>
      <c r="AR55" s="230"/>
      <c r="AS55" s="230"/>
      <c r="AT55" s="230"/>
      <c r="AU55" s="230"/>
      <c r="AV55" s="230"/>
      <c r="AW55" s="230"/>
      <c r="AX55" s="230"/>
      <c r="AY55" s="230"/>
      <c r="AZ55" s="230"/>
      <c r="BA55" s="230"/>
      <c r="BB55" s="230"/>
      <c r="BC55" s="230"/>
      <c r="BD55" s="230"/>
      <c r="BE55" s="230"/>
      <c r="BF55" s="230"/>
      <c r="BG55" s="230"/>
      <c r="BH55" s="230"/>
      <c r="BI55" s="230"/>
      <c r="BJ55" s="230"/>
      <c r="BK55" s="230"/>
      <c r="BL55" s="230"/>
      <c r="BM55" s="230"/>
      <c r="BN55" s="230"/>
      <c r="BO55" s="230"/>
      <c r="BP55" s="230"/>
      <c r="BQ55" s="230"/>
      <c r="BR55" s="230"/>
      <c r="BS55" s="230"/>
      <c r="BT55" s="230"/>
      <c r="BU55" s="230"/>
      <c r="BV55" s="230"/>
      <c r="BW55" s="230"/>
      <c r="BX55" s="230"/>
      <c r="BY55" s="230"/>
      <c r="BZ55" s="230"/>
      <c r="CA55" s="230"/>
      <c r="CB55" s="230"/>
      <c r="CD55" s="230"/>
      <c r="CE55" s="230"/>
      <c r="CF55" s="230"/>
      <c r="CG55" s="230"/>
      <c r="CH55" s="230"/>
      <c r="CI55" s="230"/>
      <c r="CJ55" s="230"/>
      <c r="CK55" s="230"/>
      <c r="CL55" s="230"/>
    </row>
    <row r="56" spans="21:90" s="169" customFormat="1" x14ac:dyDescent="0.25">
      <c r="U56" s="216"/>
      <c r="V56" s="216"/>
      <c r="W56" s="216"/>
      <c r="X56" s="216"/>
      <c r="Y56" s="216"/>
      <c r="Z56" s="216"/>
      <c r="AA56" s="216"/>
      <c r="AB56" s="216"/>
      <c r="AC56" s="216"/>
      <c r="AD56" s="216"/>
      <c r="AE56" s="216"/>
      <c r="AF56" s="216"/>
      <c r="AG56" s="216"/>
      <c r="AH56" s="216"/>
      <c r="AI56" s="216"/>
      <c r="AJ56" s="216"/>
      <c r="AK56" s="216"/>
      <c r="AL56" s="216"/>
      <c r="AM56" s="216"/>
      <c r="AN56" s="216"/>
      <c r="AO56" s="216"/>
      <c r="AP56" s="216"/>
      <c r="AQ56" s="216"/>
      <c r="AR56" s="216"/>
      <c r="AS56" s="216"/>
      <c r="AT56" s="216"/>
      <c r="AU56" s="216"/>
      <c r="AV56" s="216"/>
      <c r="AW56" s="216"/>
      <c r="AX56" s="216"/>
      <c r="AY56" s="216"/>
      <c r="AZ56" s="216"/>
      <c r="BA56" s="216"/>
      <c r="BB56" s="216"/>
      <c r="BC56" s="216"/>
      <c r="BD56" s="216"/>
      <c r="BE56" s="216"/>
      <c r="BF56" s="216"/>
      <c r="BG56" s="216"/>
      <c r="BH56" s="216"/>
      <c r="BI56" s="216"/>
      <c r="BJ56" s="216"/>
      <c r="BK56" s="216"/>
      <c r="BL56" s="216"/>
      <c r="BM56" s="216"/>
      <c r="BN56" s="216"/>
      <c r="BO56" s="216"/>
      <c r="BP56" s="216"/>
      <c r="BQ56" s="216"/>
      <c r="BR56" s="216"/>
      <c r="BS56" s="216"/>
      <c r="BT56" s="216"/>
      <c r="BU56" s="216"/>
      <c r="BV56" s="216"/>
      <c r="BW56" s="216"/>
      <c r="BX56" s="216"/>
      <c r="BY56" s="216"/>
      <c r="BZ56" s="216"/>
      <c r="CA56" s="216"/>
      <c r="CB56" s="216"/>
      <c r="CD56" s="216"/>
      <c r="CE56" s="216"/>
      <c r="CF56" s="216"/>
      <c r="CG56" s="216"/>
      <c r="CH56" s="216"/>
      <c r="CI56" s="216"/>
      <c r="CJ56" s="216"/>
      <c r="CK56" s="216"/>
      <c r="CL56" s="216"/>
    </row>
    <row r="57" spans="21:90" s="169" customFormat="1" x14ac:dyDescent="0.25">
      <c r="U57" s="201"/>
      <c r="V57" s="201"/>
      <c r="W57" s="201"/>
      <c r="X57" s="201"/>
      <c r="Y57" s="201"/>
      <c r="Z57" s="201"/>
      <c r="AA57" s="201"/>
      <c r="AB57" s="201"/>
      <c r="AC57" s="201"/>
      <c r="AD57" s="201"/>
      <c r="AE57" s="201"/>
      <c r="AF57" s="201"/>
      <c r="AG57" s="201"/>
      <c r="AH57" s="201"/>
      <c r="AI57" s="201"/>
      <c r="AJ57" s="201"/>
      <c r="AK57" s="201"/>
      <c r="AL57" s="201"/>
      <c r="AM57" s="201"/>
      <c r="AN57" s="201"/>
      <c r="AO57" s="201"/>
      <c r="AP57" s="201"/>
      <c r="AQ57" s="201"/>
      <c r="AR57" s="201"/>
      <c r="AS57" s="201"/>
      <c r="AT57" s="201"/>
      <c r="AU57" s="201"/>
      <c r="AV57" s="201"/>
      <c r="AW57" s="201"/>
      <c r="AX57" s="201"/>
      <c r="AY57" s="201"/>
      <c r="AZ57" s="201"/>
      <c r="BA57" s="201"/>
      <c r="BB57" s="201"/>
      <c r="BC57" s="201"/>
      <c r="BD57" s="201"/>
      <c r="BE57" s="201"/>
      <c r="BF57" s="201"/>
      <c r="BG57" s="201"/>
      <c r="BH57" s="201"/>
      <c r="BI57" s="201"/>
      <c r="BJ57" s="201"/>
      <c r="BK57" s="201"/>
      <c r="BL57" s="201"/>
      <c r="BM57" s="201"/>
      <c r="BN57" s="201"/>
      <c r="BO57" s="201"/>
      <c r="BP57" s="201"/>
      <c r="BQ57" s="201"/>
      <c r="BR57" s="201"/>
      <c r="BS57" s="201"/>
      <c r="BT57" s="201"/>
      <c r="BU57" s="201"/>
      <c r="BV57" s="201"/>
      <c r="BW57" s="201"/>
      <c r="BX57" s="201"/>
      <c r="BY57" s="201"/>
      <c r="BZ57" s="201"/>
      <c r="CA57" s="201"/>
      <c r="CB57" s="201"/>
      <c r="CD57" s="201"/>
      <c r="CE57" s="201"/>
      <c r="CF57" s="201"/>
      <c r="CG57" s="201"/>
      <c r="CH57" s="201"/>
      <c r="CI57" s="201"/>
      <c r="CJ57" s="201"/>
      <c r="CK57" s="201"/>
      <c r="CL57" s="201"/>
    </row>
    <row r="58" spans="21:90" s="169" customFormat="1" x14ac:dyDescent="0.25">
      <c r="U58" s="201"/>
      <c r="V58" s="201"/>
      <c r="W58" s="201"/>
      <c r="X58" s="201"/>
      <c r="Y58" s="201"/>
      <c r="Z58" s="201"/>
      <c r="AA58" s="201"/>
      <c r="AB58" s="201"/>
      <c r="AC58" s="201"/>
      <c r="AD58" s="201"/>
      <c r="AE58" s="201"/>
      <c r="AF58" s="201"/>
      <c r="AG58" s="201"/>
      <c r="AH58" s="201"/>
      <c r="AI58" s="201"/>
      <c r="AJ58" s="201"/>
      <c r="AK58" s="201"/>
      <c r="AL58" s="201"/>
      <c r="AM58" s="201"/>
      <c r="AN58" s="201"/>
      <c r="AO58" s="201"/>
      <c r="AP58" s="201"/>
      <c r="AQ58" s="201"/>
      <c r="AR58" s="201"/>
      <c r="AS58" s="201"/>
      <c r="AT58" s="201"/>
      <c r="AU58" s="201"/>
      <c r="AV58" s="201"/>
      <c r="AW58" s="201"/>
      <c r="AX58" s="201"/>
      <c r="AY58" s="201"/>
      <c r="AZ58" s="201"/>
      <c r="BA58" s="201"/>
      <c r="BB58" s="201"/>
      <c r="BC58" s="201"/>
      <c r="BD58" s="201"/>
      <c r="BE58" s="201"/>
      <c r="BF58" s="201"/>
      <c r="BG58" s="201"/>
      <c r="BH58" s="201"/>
      <c r="BI58" s="201"/>
      <c r="BJ58" s="201"/>
      <c r="BK58" s="201"/>
      <c r="BL58" s="201"/>
      <c r="BM58" s="201"/>
      <c r="BN58" s="201"/>
      <c r="BO58" s="201"/>
      <c r="BP58" s="201"/>
      <c r="BQ58" s="201"/>
      <c r="BR58" s="201"/>
      <c r="BS58" s="201"/>
      <c r="BT58" s="201"/>
      <c r="BU58" s="201"/>
      <c r="BV58" s="201"/>
      <c r="BW58" s="201"/>
      <c r="BX58" s="201"/>
      <c r="BY58" s="201"/>
      <c r="BZ58" s="201"/>
      <c r="CA58" s="201"/>
      <c r="CB58" s="201"/>
      <c r="CD58" s="201"/>
      <c r="CE58" s="201"/>
      <c r="CF58" s="201"/>
      <c r="CG58" s="201"/>
      <c r="CH58" s="201"/>
      <c r="CI58" s="201"/>
      <c r="CJ58" s="201"/>
      <c r="CK58" s="201"/>
      <c r="CL58" s="201"/>
    </row>
    <row r="59" spans="21:90" s="169" customFormat="1" x14ac:dyDescent="0.25">
      <c r="U59" s="201"/>
      <c r="V59" s="201"/>
      <c r="W59" s="201"/>
      <c r="X59" s="201"/>
      <c r="Y59" s="201"/>
      <c r="Z59" s="201"/>
      <c r="AA59" s="201"/>
      <c r="AB59" s="201"/>
      <c r="AC59" s="201"/>
      <c r="AD59" s="201"/>
      <c r="AE59" s="201"/>
      <c r="AF59" s="201"/>
      <c r="AG59" s="201"/>
      <c r="AH59" s="201"/>
      <c r="AI59" s="201"/>
      <c r="AJ59" s="201"/>
      <c r="AK59" s="201"/>
      <c r="AL59" s="201"/>
      <c r="AM59" s="201"/>
      <c r="AN59" s="201"/>
      <c r="AO59" s="201"/>
      <c r="AP59" s="201"/>
      <c r="AQ59" s="201"/>
      <c r="AR59" s="201"/>
      <c r="AS59" s="201"/>
      <c r="AT59" s="201"/>
      <c r="AU59" s="201"/>
      <c r="AV59" s="201"/>
      <c r="AW59" s="201"/>
      <c r="AX59" s="201"/>
      <c r="AY59" s="201"/>
      <c r="AZ59" s="201"/>
      <c r="BA59" s="201"/>
      <c r="BB59" s="201"/>
      <c r="BC59" s="201"/>
      <c r="BD59" s="201"/>
      <c r="BE59" s="201"/>
      <c r="BF59" s="201"/>
      <c r="BG59" s="201"/>
      <c r="BH59" s="201"/>
      <c r="BI59" s="201"/>
      <c r="BJ59" s="201"/>
      <c r="BK59" s="201"/>
      <c r="BL59" s="201"/>
      <c r="BM59" s="201"/>
      <c r="BN59" s="201"/>
      <c r="BO59" s="201"/>
      <c r="BP59" s="201"/>
      <c r="BQ59" s="201"/>
      <c r="BR59" s="201"/>
      <c r="BS59" s="201"/>
      <c r="BT59" s="201"/>
      <c r="BU59" s="201"/>
      <c r="BV59" s="201"/>
      <c r="BW59" s="201"/>
      <c r="BX59" s="201"/>
      <c r="BY59" s="201"/>
      <c r="BZ59" s="201"/>
      <c r="CA59" s="201"/>
      <c r="CB59" s="201"/>
      <c r="CD59" s="201"/>
      <c r="CE59" s="201"/>
      <c r="CF59" s="201"/>
      <c r="CG59" s="201"/>
      <c r="CH59" s="201"/>
      <c r="CI59" s="201"/>
      <c r="CJ59" s="201"/>
      <c r="CK59" s="201"/>
      <c r="CL59" s="201"/>
    </row>
    <row r="60" spans="21:90" s="169" customFormat="1" x14ac:dyDescent="0.25">
      <c r="U60" s="201"/>
      <c r="V60" s="201"/>
      <c r="W60" s="201"/>
      <c r="X60" s="201"/>
      <c r="Y60" s="201"/>
      <c r="Z60" s="201"/>
      <c r="AA60" s="201"/>
      <c r="AB60" s="201"/>
      <c r="AC60" s="201"/>
      <c r="AD60" s="201"/>
      <c r="AE60" s="201"/>
      <c r="AF60" s="201"/>
      <c r="AG60" s="201"/>
      <c r="AH60" s="201"/>
      <c r="AI60" s="201"/>
      <c r="AJ60" s="201"/>
      <c r="AK60" s="201"/>
      <c r="AL60" s="201"/>
      <c r="AM60" s="201"/>
      <c r="AN60" s="201"/>
      <c r="AO60" s="201"/>
      <c r="AP60" s="201"/>
      <c r="AQ60" s="201"/>
      <c r="AR60" s="201"/>
      <c r="AS60" s="201"/>
      <c r="AT60" s="201"/>
      <c r="AU60" s="201"/>
      <c r="AV60" s="201"/>
      <c r="AW60" s="201"/>
      <c r="AX60" s="201"/>
      <c r="AY60" s="201"/>
      <c r="AZ60" s="201"/>
      <c r="BA60" s="201"/>
      <c r="BB60" s="201"/>
      <c r="BC60" s="201"/>
      <c r="BD60" s="201"/>
      <c r="BE60" s="201"/>
      <c r="BF60" s="201"/>
      <c r="BG60" s="201"/>
      <c r="BH60" s="201"/>
      <c r="BI60" s="201"/>
      <c r="BJ60" s="201"/>
      <c r="BK60" s="201"/>
      <c r="BL60" s="201"/>
      <c r="BM60" s="201"/>
      <c r="BN60" s="201"/>
      <c r="BO60" s="201"/>
      <c r="BP60" s="201"/>
      <c r="BQ60" s="201"/>
      <c r="BR60" s="201"/>
      <c r="BS60" s="201"/>
      <c r="BT60" s="201"/>
      <c r="BU60" s="201"/>
      <c r="BV60" s="201"/>
      <c r="BW60" s="201"/>
      <c r="BX60" s="201"/>
      <c r="BY60" s="201"/>
      <c r="BZ60" s="201"/>
      <c r="CA60" s="201"/>
      <c r="CB60" s="201"/>
      <c r="CD60" s="201"/>
      <c r="CE60" s="201"/>
      <c r="CF60" s="201"/>
      <c r="CG60" s="201"/>
      <c r="CH60" s="201"/>
      <c r="CI60" s="201"/>
      <c r="CJ60" s="201"/>
      <c r="CK60" s="201"/>
      <c r="CL60" s="201"/>
    </row>
    <row r="61" spans="21:90" s="169" customFormat="1" x14ac:dyDescent="0.25">
      <c r="U61" s="201"/>
      <c r="V61" s="201"/>
      <c r="W61" s="201"/>
      <c r="X61" s="201"/>
      <c r="Y61" s="201"/>
      <c r="Z61" s="201"/>
      <c r="AA61" s="201"/>
      <c r="AB61" s="201"/>
      <c r="AC61" s="201"/>
      <c r="AD61" s="201"/>
      <c r="AE61" s="201"/>
      <c r="AF61" s="201"/>
      <c r="AG61" s="201"/>
      <c r="AH61" s="201"/>
      <c r="AI61" s="201"/>
      <c r="AJ61" s="201"/>
      <c r="AK61" s="201"/>
      <c r="AL61" s="201"/>
      <c r="AM61" s="201"/>
      <c r="AN61" s="201"/>
      <c r="AO61" s="201"/>
      <c r="AP61" s="201"/>
      <c r="AQ61" s="201"/>
      <c r="AR61" s="201"/>
      <c r="AS61" s="201"/>
      <c r="AT61" s="201"/>
      <c r="AU61" s="201"/>
      <c r="AV61" s="201"/>
      <c r="AW61" s="201"/>
      <c r="AX61" s="201"/>
      <c r="AY61" s="201"/>
      <c r="AZ61" s="201"/>
      <c r="BA61" s="201"/>
      <c r="BB61" s="201"/>
      <c r="BC61" s="201"/>
      <c r="BD61" s="201"/>
      <c r="BE61" s="201"/>
      <c r="BF61" s="201"/>
      <c r="BG61" s="201"/>
      <c r="BH61" s="201"/>
      <c r="BI61" s="201"/>
      <c r="BJ61" s="201"/>
      <c r="BK61" s="201"/>
      <c r="BL61" s="201"/>
      <c r="BM61" s="201"/>
      <c r="BN61" s="201"/>
      <c r="BO61" s="201"/>
      <c r="BP61" s="201"/>
      <c r="BQ61" s="201"/>
      <c r="BR61" s="201"/>
      <c r="BS61" s="201"/>
      <c r="BT61" s="201"/>
      <c r="BU61" s="201"/>
      <c r="BV61" s="201"/>
      <c r="BW61" s="201"/>
      <c r="BX61" s="201"/>
      <c r="BY61" s="201"/>
      <c r="BZ61" s="201"/>
      <c r="CA61" s="201"/>
      <c r="CB61" s="201"/>
      <c r="CD61" s="201"/>
      <c r="CE61" s="201"/>
      <c r="CF61" s="201"/>
      <c r="CG61" s="201"/>
      <c r="CH61" s="201"/>
      <c r="CI61" s="201"/>
      <c r="CJ61" s="201"/>
      <c r="CK61" s="201"/>
      <c r="CL61" s="201"/>
    </row>
    <row r="62" spans="21:90" s="169" customFormat="1" x14ac:dyDescent="0.25">
      <c r="U62" s="201"/>
      <c r="V62" s="201"/>
      <c r="W62" s="201"/>
      <c r="X62" s="201"/>
      <c r="Y62" s="201"/>
      <c r="Z62" s="201"/>
      <c r="AA62" s="201"/>
      <c r="AB62" s="201"/>
      <c r="AC62" s="201"/>
      <c r="AD62" s="201"/>
      <c r="AE62" s="201"/>
      <c r="AF62" s="201"/>
      <c r="AG62" s="201"/>
      <c r="AH62" s="201"/>
      <c r="AI62" s="201"/>
      <c r="AJ62" s="201"/>
      <c r="AK62" s="201"/>
      <c r="AL62" s="201"/>
      <c r="AM62" s="201"/>
      <c r="AN62" s="201"/>
      <c r="AO62" s="201"/>
      <c r="AP62" s="201"/>
      <c r="AQ62" s="201"/>
      <c r="AR62" s="201"/>
      <c r="AS62" s="201"/>
      <c r="AT62" s="201"/>
      <c r="AU62" s="201"/>
      <c r="AV62" s="201"/>
      <c r="AW62" s="201"/>
      <c r="AX62" s="201"/>
      <c r="AY62" s="201"/>
      <c r="AZ62" s="201"/>
      <c r="BA62" s="201"/>
      <c r="BB62" s="201"/>
      <c r="BC62" s="201"/>
      <c r="BD62" s="201"/>
      <c r="BE62" s="201"/>
      <c r="BF62" s="201"/>
      <c r="BG62" s="201"/>
      <c r="BH62" s="201"/>
      <c r="BI62" s="201"/>
      <c r="BJ62" s="201"/>
      <c r="BK62" s="201"/>
      <c r="BL62" s="201"/>
      <c r="BM62" s="201"/>
      <c r="BN62" s="201"/>
      <c r="BO62" s="201"/>
      <c r="BP62" s="201"/>
      <c r="BQ62" s="201"/>
      <c r="BR62" s="201"/>
      <c r="BS62" s="201"/>
      <c r="BT62" s="201"/>
      <c r="BU62" s="201"/>
      <c r="BV62" s="201"/>
      <c r="BW62" s="201"/>
      <c r="BX62" s="201"/>
      <c r="BY62" s="201"/>
      <c r="BZ62" s="201"/>
      <c r="CA62" s="201"/>
      <c r="CB62" s="201"/>
      <c r="CD62" s="201"/>
      <c r="CE62" s="201"/>
      <c r="CF62" s="201"/>
      <c r="CG62" s="201"/>
      <c r="CH62" s="201"/>
      <c r="CI62" s="201"/>
      <c r="CJ62" s="201"/>
      <c r="CK62" s="201"/>
      <c r="CL62" s="201"/>
    </row>
    <row r="63" spans="21:90" s="169" customFormat="1" x14ac:dyDescent="0.25">
      <c r="U63" s="201"/>
      <c r="V63" s="201"/>
      <c r="W63" s="201"/>
      <c r="X63" s="201"/>
      <c r="Y63" s="201"/>
      <c r="Z63" s="201"/>
      <c r="AA63" s="201"/>
      <c r="AB63" s="201"/>
      <c r="AC63" s="201"/>
      <c r="AD63" s="201"/>
      <c r="AE63" s="201"/>
      <c r="AF63" s="201"/>
      <c r="AG63" s="201"/>
      <c r="AH63" s="201"/>
      <c r="AI63" s="201"/>
      <c r="AJ63" s="201"/>
      <c r="AK63" s="201"/>
      <c r="AL63" s="201"/>
      <c r="AM63" s="201"/>
      <c r="AN63" s="201"/>
      <c r="AO63" s="201"/>
      <c r="AP63" s="201"/>
      <c r="AQ63" s="201"/>
      <c r="AR63" s="201"/>
      <c r="AS63" s="201"/>
      <c r="AT63" s="201"/>
      <c r="AU63" s="201"/>
      <c r="AV63" s="201"/>
      <c r="AW63" s="201"/>
      <c r="AX63" s="201"/>
      <c r="AY63" s="201"/>
      <c r="AZ63" s="201"/>
      <c r="BA63" s="201"/>
      <c r="BB63" s="201"/>
      <c r="BC63" s="201"/>
      <c r="BD63" s="201"/>
      <c r="BE63" s="201"/>
      <c r="BF63" s="201"/>
      <c r="BG63" s="201"/>
      <c r="BH63" s="201"/>
      <c r="BI63" s="201"/>
      <c r="BJ63" s="201"/>
      <c r="BK63" s="201"/>
      <c r="BL63" s="201"/>
      <c r="BM63" s="201"/>
      <c r="BN63" s="201"/>
      <c r="BO63" s="201"/>
      <c r="BP63" s="201"/>
      <c r="BQ63" s="201"/>
      <c r="BR63" s="201"/>
      <c r="BS63" s="201"/>
      <c r="BT63" s="201"/>
      <c r="BU63" s="201"/>
      <c r="BV63" s="201"/>
      <c r="BW63" s="201"/>
      <c r="BX63" s="201"/>
      <c r="BY63" s="201"/>
      <c r="BZ63" s="201"/>
      <c r="CA63" s="201"/>
      <c r="CB63" s="201"/>
      <c r="CD63" s="201"/>
      <c r="CE63" s="201"/>
      <c r="CF63" s="201"/>
      <c r="CG63" s="201"/>
      <c r="CH63" s="201"/>
      <c r="CI63" s="201"/>
      <c r="CJ63" s="201"/>
      <c r="CK63" s="201"/>
      <c r="CL63" s="201"/>
    </row>
    <row r="64" spans="21:90" s="169" customFormat="1" x14ac:dyDescent="0.25">
      <c r="U64" s="201"/>
      <c r="V64" s="201"/>
      <c r="W64" s="201"/>
      <c r="X64" s="201"/>
      <c r="Y64" s="201"/>
      <c r="Z64" s="201"/>
      <c r="AA64" s="201"/>
      <c r="AB64" s="201"/>
      <c r="AC64" s="201"/>
      <c r="AD64" s="201"/>
      <c r="AE64" s="201"/>
      <c r="AF64" s="201"/>
      <c r="AG64" s="201"/>
      <c r="AH64" s="201"/>
      <c r="AI64" s="201"/>
      <c r="AJ64" s="201"/>
      <c r="AK64" s="201"/>
      <c r="AL64" s="201"/>
      <c r="AM64" s="201"/>
      <c r="AN64" s="201"/>
      <c r="AO64" s="201"/>
      <c r="AP64" s="201"/>
      <c r="AQ64" s="201"/>
      <c r="AR64" s="201"/>
      <c r="AS64" s="201"/>
      <c r="AT64" s="201"/>
      <c r="AU64" s="201"/>
      <c r="AV64" s="201"/>
      <c r="AW64" s="201"/>
      <c r="AX64" s="201"/>
      <c r="AY64" s="201"/>
      <c r="AZ64" s="201"/>
      <c r="BA64" s="201"/>
      <c r="BB64" s="201"/>
      <c r="BC64" s="201"/>
      <c r="BD64" s="201"/>
      <c r="BE64" s="201"/>
      <c r="BF64" s="201"/>
      <c r="BG64" s="201"/>
      <c r="BH64" s="201"/>
      <c r="BI64" s="201"/>
      <c r="BJ64" s="201"/>
      <c r="BK64" s="201"/>
      <c r="BL64" s="201"/>
      <c r="BM64" s="201"/>
      <c r="BN64" s="201"/>
      <c r="BO64" s="201"/>
      <c r="BP64" s="201"/>
      <c r="BQ64" s="201"/>
      <c r="BR64" s="201"/>
      <c r="BS64" s="201"/>
      <c r="BT64" s="201"/>
      <c r="BU64" s="201"/>
      <c r="BV64" s="201"/>
      <c r="BW64" s="201"/>
      <c r="BX64" s="201"/>
      <c r="BY64" s="201"/>
      <c r="BZ64" s="201"/>
      <c r="CA64" s="201"/>
      <c r="CB64" s="201"/>
      <c r="CD64" s="201"/>
      <c r="CE64" s="201"/>
      <c r="CF64" s="201"/>
      <c r="CG64" s="201"/>
      <c r="CH64" s="201"/>
      <c r="CI64" s="201"/>
      <c r="CJ64" s="201"/>
      <c r="CK64" s="201"/>
      <c r="CL64" s="201"/>
    </row>
    <row r="65" spans="21:90" s="169" customFormat="1" x14ac:dyDescent="0.25">
      <c r="U65" s="201"/>
      <c r="V65" s="201"/>
      <c r="W65" s="201"/>
      <c r="X65" s="201"/>
      <c r="Y65" s="201"/>
      <c r="Z65" s="201"/>
      <c r="AA65" s="201"/>
      <c r="AB65" s="201"/>
      <c r="AC65" s="201"/>
      <c r="AD65" s="201"/>
      <c r="AE65" s="201"/>
      <c r="AF65" s="201"/>
      <c r="AG65" s="201"/>
      <c r="AH65" s="201"/>
      <c r="AI65" s="201"/>
      <c r="AJ65" s="201"/>
      <c r="AK65" s="201"/>
      <c r="AL65" s="201"/>
      <c r="AM65" s="201"/>
      <c r="AN65" s="201"/>
      <c r="AO65" s="201"/>
      <c r="AP65" s="201"/>
      <c r="AQ65" s="201"/>
      <c r="AR65" s="201"/>
      <c r="AS65" s="201"/>
      <c r="AT65" s="201"/>
      <c r="AU65" s="201"/>
      <c r="AV65" s="201"/>
      <c r="AW65" s="201"/>
      <c r="AX65" s="201"/>
      <c r="AY65" s="201"/>
      <c r="AZ65" s="201"/>
      <c r="BA65" s="201"/>
      <c r="BB65" s="201"/>
      <c r="BC65" s="201"/>
      <c r="BD65" s="201"/>
      <c r="BE65" s="201"/>
      <c r="BF65" s="201"/>
      <c r="BG65" s="201"/>
      <c r="BH65" s="201"/>
      <c r="BI65" s="201"/>
      <c r="BJ65" s="201"/>
      <c r="BK65" s="201"/>
      <c r="BL65" s="201"/>
      <c r="BM65" s="201"/>
      <c r="BN65" s="201"/>
      <c r="BO65" s="201"/>
      <c r="BP65" s="201"/>
      <c r="BQ65" s="201"/>
      <c r="BR65" s="201"/>
      <c r="BS65" s="201"/>
      <c r="BT65" s="201"/>
      <c r="BU65" s="201"/>
      <c r="BV65" s="201"/>
      <c r="BW65" s="201"/>
      <c r="BX65" s="201"/>
      <c r="BY65" s="201"/>
      <c r="BZ65" s="201"/>
      <c r="CA65" s="201"/>
      <c r="CB65" s="201"/>
      <c r="CD65" s="201"/>
      <c r="CE65" s="201"/>
      <c r="CF65" s="201"/>
      <c r="CG65" s="201"/>
      <c r="CH65" s="201"/>
      <c r="CI65" s="201"/>
      <c r="CJ65" s="201"/>
      <c r="CK65" s="201"/>
      <c r="CL65" s="201"/>
    </row>
    <row r="66" spans="21:90" s="169" customFormat="1" x14ac:dyDescent="0.25">
      <c r="U66" s="201"/>
      <c r="V66" s="201"/>
      <c r="W66" s="201"/>
      <c r="X66" s="201"/>
      <c r="Y66" s="201"/>
      <c r="Z66" s="201"/>
      <c r="AA66" s="201"/>
      <c r="AB66" s="201"/>
      <c r="AC66" s="201"/>
      <c r="AD66" s="201"/>
      <c r="AE66" s="201"/>
      <c r="AF66" s="201"/>
      <c r="AG66" s="201"/>
      <c r="AH66" s="201"/>
      <c r="AI66" s="201"/>
      <c r="AJ66" s="201"/>
      <c r="AK66" s="201"/>
      <c r="AL66" s="201"/>
      <c r="AM66" s="201"/>
      <c r="AN66" s="201"/>
      <c r="AO66" s="201"/>
      <c r="AP66" s="201"/>
      <c r="AQ66" s="201"/>
      <c r="AR66" s="201"/>
      <c r="AS66" s="201"/>
      <c r="AT66" s="201"/>
      <c r="AU66" s="201"/>
      <c r="AV66" s="201"/>
      <c r="AW66" s="201"/>
      <c r="AX66" s="201"/>
      <c r="AY66" s="201"/>
      <c r="AZ66" s="201"/>
      <c r="BA66" s="201"/>
      <c r="BB66" s="201"/>
      <c r="BC66" s="201"/>
      <c r="BD66" s="201"/>
      <c r="BE66" s="201"/>
      <c r="BF66" s="201"/>
      <c r="BG66" s="201"/>
      <c r="BH66" s="201"/>
      <c r="BI66" s="201"/>
      <c r="BJ66" s="201"/>
      <c r="BK66" s="201"/>
      <c r="BL66" s="201"/>
      <c r="BM66" s="201"/>
      <c r="BN66" s="201"/>
      <c r="BO66" s="201"/>
      <c r="BP66" s="201"/>
      <c r="BQ66" s="201"/>
      <c r="BR66" s="201"/>
      <c r="BS66" s="201"/>
      <c r="BT66" s="201"/>
      <c r="BU66" s="201"/>
      <c r="BV66" s="201"/>
      <c r="BW66" s="201"/>
      <c r="BX66" s="201"/>
      <c r="BY66" s="201"/>
      <c r="BZ66" s="201"/>
      <c r="CA66" s="201"/>
      <c r="CB66" s="201"/>
      <c r="CD66" s="201"/>
      <c r="CE66" s="201"/>
      <c r="CF66" s="201"/>
      <c r="CG66" s="201"/>
      <c r="CH66" s="201"/>
      <c r="CI66" s="201"/>
      <c r="CJ66" s="201"/>
      <c r="CK66" s="201"/>
      <c r="CL66" s="201"/>
    </row>
    <row r="67" spans="21:90" s="169" customFormat="1" x14ac:dyDescent="0.25">
      <c r="U67" s="201"/>
      <c r="V67" s="201"/>
      <c r="W67" s="201"/>
      <c r="X67" s="201"/>
      <c r="Y67" s="201"/>
      <c r="Z67" s="201"/>
      <c r="AA67" s="201"/>
      <c r="AB67" s="201"/>
      <c r="AC67" s="201"/>
      <c r="AD67" s="201"/>
      <c r="AE67" s="201"/>
      <c r="AF67" s="201"/>
      <c r="AG67" s="201"/>
      <c r="AH67" s="201"/>
      <c r="AI67" s="201"/>
      <c r="AJ67" s="201"/>
      <c r="AK67" s="201"/>
      <c r="AL67" s="201"/>
      <c r="AM67" s="201"/>
      <c r="AN67" s="201"/>
      <c r="AO67" s="201"/>
      <c r="AP67" s="201"/>
      <c r="AQ67" s="201"/>
      <c r="AR67" s="201"/>
      <c r="AS67" s="201"/>
      <c r="AT67" s="201"/>
      <c r="AU67" s="201"/>
      <c r="AV67" s="201"/>
      <c r="AW67" s="201"/>
      <c r="AX67" s="201"/>
      <c r="AY67" s="201"/>
      <c r="AZ67" s="201"/>
      <c r="BA67" s="201"/>
      <c r="BB67" s="201"/>
      <c r="BC67" s="201"/>
      <c r="BD67" s="201"/>
      <c r="BE67" s="201"/>
      <c r="BF67" s="201"/>
      <c r="BG67" s="201"/>
      <c r="BH67" s="201"/>
      <c r="BI67" s="201"/>
      <c r="BJ67" s="201"/>
      <c r="BK67" s="201"/>
      <c r="BL67" s="201"/>
      <c r="BM67" s="201"/>
      <c r="BN67" s="201"/>
      <c r="BO67" s="201"/>
      <c r="BP67" s="201"/>
      <c r="BQ67" s="201"/>
      <c r="BR67" s="201"/>
      <c r="BS67" s="201"/>
      <c r="BT67" s="201"/>
      <c r="BU67" s="201"/>
      <c r="BV67" s="201"/>
      <c r="BW67" s="201"/>
      <c r="BX67" s="201"/>
      <c r="BY67" s="201"/>
      <c r="BZ67" s="201"/>
      <c r="CA67" s="201"/>
      <c r="CB67" s="201"/>
      <c r="CD67" s="201"/>
      <c r="CE67" s="201"/>
      <c r="CF67" s="201"/>
      <c r="CG67" s="201"/>
      <c r="CH67" s="201"/>
      <c r="CI67" s="201"/>
      <c r="CJ67" s="201"/>
      <c r="CK67" s="201"/>
      <c r="CL67" s="201"/>
    </row>
    <row r="68" spans="21:90" s="169" customFormat="1" x14ac:dyDescent="0.25">
      <c r="U68" s="201"/>
      <c r="V68" s="201"/>
      <c r="W68" s="201"/>
      <c r="X68" s="201"/>
      <c r="Y68" s="201"/>
      <c r="Z68" s="201"/>
      <c r="AA68" s="201"/>
      <c r="AB68" s="201"/>
      <c r="AC68" s="201"/>
      <c r="AD68" s="201"/>
      <c r="AE68" s="201"/>
      <c r="AF68" s="201"/>
      <c r="AG68" s="201"/>
      <c r="AH68" s="201"/>
      <c r="AI68" s="201"/>
      <c r="AJ68" s="201"/>
      <c r="AK68" s="201"/>
      <c r="AL68" s="201"/>
      <c r="AM68" s="201"/>
      <c r="AN68" s="201"/>
      <c r="AO68" s="201"/>
      <c r="AP68" s="201"/>
      <c r="AQ68" s="201"/>
      <c r="AR68" s="201"/>
      <c r="AS68" s="201"/>
      <c r="AT68" s="201"/>
      <c r="AU68" s="201"/>
      <c r="AV68" s="201"/>
      <c r="AW68" s="201"/>
      <c r="AX68" s="201"/>
      <c r="AY68" s="201"/>
      <c r="AZ68" s="201"/>
      <c r="BA68" s="201"/>
      <c r="BB68" s="201"/>
      <c r="BC68" s="201"/>
      <c r="BD68" s="201"/>
      <c r="BE68" s="201"/>
      <c r="BF68" s="201"/>
      <c r="BG68" s="201"/>
      <c r="BH68" s="201"/>
      <c r="BI68" s="201"/>
      <c r="BJ68" s="201"/>
      <c r="BK68" s="201"/>
      <c r="BL68" s="201"/>
      <c r="BM68" s="201"/>
      <c r="BN68" s="201"/>
      <c r="BO68" s="201"/>
      <c r="BP68" s="201"/>
      <c r="BQ68" s="201"/>
      <c r="BR68" s="201"/>
      <c r="BS68" s="201"/>
      <c r="BT68" s="201"/>
      <c r="BU68" s="201"/>
      <c r="BV68" s="201"/>
      <c r="BW68" s="201"/>
      <c r="BX68" s="201"/>
      <c r="BY68" s="201"/>
      <c r="BZ68" s="201"/>
      <c r="CA68" s="201"/>
      <c r="CB68" s="201"/>
      <c r="CD68" s="201"/>
      <c r="CE68" s="201"/>
      <c r="CF68" s="201"/>
      <c r="CG68" s="201"/>
      <c r="CH68" s="201"/>
      <c r="CI68" s="201"/>
      <c r="CJ68" s="201"/>
      <c r="CK68" s="201"/>
      <c r="CL68" s="201"/>
    </row>
    <row r="69" spans="21:90" s="169" customFormat="1" x14ac:dyDescent="0.25">
      <c r="U69" s="201"/>
      <c r="V69" s="201"/>
      <c r="W69" s="201"/>
      <c r="X69" s="201"/>
      <c r="Y69" s="201"/>
      <c r="Z69" s="201"/>
      <c r="AA69" s="201"/>
      <c r="AB69" s="201"/>
      <c r="AC69" s="201"/>
      <c r="AD69" s="201"/>
      <c r="AE69" s="201"/>
      <c r="AF69" s="201"/>
      <c r="AG69" s="201"/>
      <c r="AH69" s="201"/>
      <c r="AI69" s="201"/>
      <c r="AJ69" s="201"/>
      <c r="AK69" s="201"/>
      <c r="AL69" s="201"/>
      <c r="AM69" s="201"/>
      <c r="AN69" s="201"/>
      <c r="AO69" s="201"/>
      <c r="AP69" s="201"/>
      <c r="AQ69" s="201"/>
      <c r="AR69" s="201"/>
      <c r="AS69" s="201"/>
      <c r="AT69" s="201"/>
      <c r="AU69" s="201"/>
      <c r="AV69" s="201"/>
      <c r="AW69" s="201"/>
      <c r="AX69" s="201"/>
      <c r="AY69" s="201"/>
      <c r="AZ69" s="201"/>
      <c r="BA69" s="201"/>
      <c r="BB69" s="201"/>
      <c r="BC69" s="201"/>
      <c r="BD69" s="201"/>
      <c r="BE69" s="201"/>
      <c r="BF69" s="201"/>
      <c r="BG69" s="201"/>
      <c r="BH69" s="201"/>
      <c r="BI69" s="201"/>
      <c r="BJ69" s="201"/>
      <c r="BK69" s="201"/>
      <c r="BL69" s="201"/>
      <c r="BM69" s="201"/>
      <c r="BN69" s="201"/>
      <c r="BO69" s="201"/>
      <c r="BP69" s="201"/>
      <c r="BQ69" s="201"/>
      <c r="BR69" s="201"/>
      <c r="BS69" s="201"/>
      <c r="BT69" s="201"/>
      <c r="BU69" s="201"/>
      <c r="BV69" s="201"/>
      <c r="BW69" s="201"/>
      <c r="BX69" s="201"/>
      <c r="BY69" s="201"/>
      <c r="BZ69" s="201"/>
      <c r="CA69" s="201"/>
      <c r="CB69" s="201"/>
      <c r="CD69" s="201"/>
      <c r="CE69" s="201"/>
      <c r="CF69" s="201"/>
      <c r="CG69" s="201"/>
      <c r="CH69" s="201"/>
      <c r="CI69" s="201"/>
      <c r="CJ69" s="201"/>
      <c r="CK69" s="201"/>
      <c r="CL69" s="201"/>
    </row>
    <row r="70" spans="21:90" s="169" customFormat="1" x14ac:dyDescent="0.25">
      <c r="U70" s="201"/>
      <c r="V70" s="201"/>
      <c r="W70" s="201"/>
      <c r="X70" s="201"/>
      <c r="Y70" s="201"/>
      <c r="Z70" s="201"/>
      <c r="AA70" s="201"/>
      <c r="AB70" s="201"/>
      <c r="AC70" s="201"/>
      <c r="AD70" s="201"/>
      <c r="AE70" s="201"/>
      <c r="AF70" s="201"/>
      <c r="AG70" s="201"/>
      <c r="AH70" s="201"/>
      <c r="AI70" s="201"/>
      <c r="AJ70" s="201"/>
      <c r="AK70" s="201"/>
      <c r="AL70" s="201"/>
      <c r="AM70" s="201"/>
      <c r="AN70" s="201"/>
      <c r="AO70" s="201"/>
      <c r="AP70" s="201"/>
      <c r="AQ70" s="201"/>
      <c r="AR70" s="201"/>
      <c r="AS70" s="201"/>
      <c r="AT70" s="201"/>
      <c r="AU70" s="201"/>
      <c r="AV70" s="201"/>
      <c r="AW70" s="201"/>
      <c r="AX70" s="201"/>
      <c r="AY70" s="201"/>
      <c r="AZ70" s="201"/>
      <c r="BA70" s="201"/>
      <c r="BB70" s="201"/>
      <c r="BC70" s="201"/>
      <c r="BD70" s="201"/>
      <c r="BE70" s="201"/>
      <c r="BF70" s="201"/>
      <c r="BG70" s="201"/>
      <c r="BH70" s="201"/>
      <c r="BI70" s="201"/>
      <c r="BJ70" s="201"/>
      <c r="BK70" s="201"/>
      <c r="BL70" s="201"/>
      <c r="BM70" s="201"/>
      <c r="BN70" s="201"/>
      <c r="BO70" s="201"/>
      <c r="BP70" s="201"/>
      <c r="BQ70" s="201"/>
      <c r="BR70" s="201"/>
      <c r="BS70" s="201"/>
      <c r="BT70" s="201"/>
      <c r="BU70" s="201"/>
      <c r="BV70" s="201"/>
      <c r="BW70" s="201"/>
      <c r="BX70" s="201"/>
      <c r="BY70" s="201"/>
      <c r="BZ70" s="201"/>
      <c r="CA70" s="201"/>
      <c r="CB70" s="201"/>
      <c r="CD70" s="201"/>
      <c r="CE70" s="201"/>
      <c r="CF70" s="201"/>
      <c r="CG70" s="201"/>
      <c r="CH70" s="201"/>
      <c r="CI70" s="201"/>
      <c r="CJ70" s="201"/>
      <c r="CK70" s="201"/>
      <c r="CL70" s="201"/>
    </row>
    <row r="71" spans="21:90" s="169" customFormat="1" x14ac:dyDescent="0.25">
      <c r="U71" s="201"/>
      <c r="V71" s="201"/>
      <c r="W71" s="201"/>
      <c r="X71" s="201"/>
      <c r="Y71" s="201"/>
      <c r="Z71" s="201"/>
      <c r="AA71" s="201"/>
      <c r="AB71" s="201"/>
      <c r="AC71" s="201"/>
      <c r="AD71" s="201"/>
      <c r="AE71" s="201"/>
      <c r="AF71" s="201"/>
      <c r="AG71" s="201"/>
      <c r="AH71" s="201"/>
      <c r="AI71" s="201"/>
      <c r="AJ71" s="201"/>
      <c r="AK71" s="201"/>
      <c r="AL71" s="201"/>
      <c r="AM71" s="201"/>
      <c r="AN71" s="201"/>
      <c r="AO71" s="201"/>
      <c r="AP71" s="201"/>
      <c r="AQ71" s="201"/>
      <c r="AR71" s="201"/>
      <c r="AS71" s="201"/>
      <c r="AT71" s="201"/>
      <c r="AU71" s="201"/>
      <c r="AV71" s="201"/>
      <c r="AW71" s="201"/>
      <c r="AX71" s="201"/>
      <c r="AY71" s="201"/>
      <c r="AZ71" s="201"/>
      <c r="BA71" s="201"/>
      <c r="BB71" s="201"/>
      <c r="BC71" s="201"/>
      <c r="BD71" s="201"/>
      <c r="BE71" s="201"/>
      <c r="BF71" s="201"/>
      <c r="BG71" s="201"/>
      <c r="BH71" s="201"/>
      <c r="BI71" s="201"/>
      <c r="BJ71" s="201"/>
      <c r="BK71" s="201"/>
      <c r="BL71" s="201"/>
      <c r="BM71" s="201"/>
      <c r="BN71" s="201"/>
      <c r="BO71" s="201"/>
      <c r="BP71" s="201"/>
      <c r="BQ71" s="201"/>
      <c r="BR71" s="201"/>
      <c r="BS71" s="201"/>
      <c r="BT71" s="201"/>
      <c r="BU71" s="201"/>
      <c r="BV71" s="201"/>
      <c r="BW71" s="201"/>
      <c r="BX71" s="201"/>
      <c r="BY71" s="201"/>
      <c r="BZ71" s="201"/>
      <c r="CA71" s="201"/>
      <c r="CB71" s="201"/>
      <c r="CD71" s="201"/>
      <c r="CE71" s="201"/>
      <c r="CF71" s="201"/>
      <c r="CG71" s="201"/>
      <c r="CH71" s="201"/>
      <c r="CI71" s="201"/>
      <c r="CJ71" s="201"/>
      <c r="CK71" s="201"/>
      <c r="CL71" s="201"/>
    </row>
    <row r="72" spans="21:90" s="169" customFormat="1" x14ac:dyDescent="0.25">
      <c r="U72" s="201"/>
      <c r="V72" s="201"/>
      <c r="W72" s="201"/>
      <c r="X72" s="201"/>
      <c r="Y72" s="201"/>
      <c r="Z72" s="201"/>
      <c r="AA72" s="201"/>
      <c r="AB72" s="201"/>
      <c r="AC72" s="201"/>
      <c r="AD72" s="201"/>
      <c r="AE72" s="201"/>
      <c r="AF72" s="201"/>
      <c r="AG72" s="201"/>
      <c r="AH72" s="201"/>
      <c r="AI72" s="201"/>
      <c r="AJ72" s="201"/>
      <c r="AK72" s="201"/>
      <c r="AL72" s="201"/>
      <c r="AM72" s="201"/>
      <c r="AN72" s="201"/>
      <c r="AO72" s="201"/>
      <c r="AP72" s="201"/>
      <c r="AQ72" s="201"/>
      <c r="AR72" s="201"/>
      <c r="AS72" s="201"/>
      <c r="AT72" s="201"/>
      <c r="AU72" s="201"/>
      <c r="AV72" s="201"/>
      <c r="AW72" s="201"/>
      <c r="AX72" s="201"/>
      <c r="AY72" s="201"/>
      <c r="AZ72" s="201"/>
      <c r="BA72" s="201"/>
      <c r="BB72" s="201"/>
      <c r="BC72" s="201"/>
      <c r="BD72" s="201"/>
      <c r="BE72" s="201"/>
      <c r="BF72" s="201"/>
      <c r="BG72" s="201"/>
      <c r="BH72" s="201"/>
      <c r="BI72" s="201"/>
      <c r="BJ72" s="201"/>
      <c r="BK72" s="201"/>
      <c r="BL72" s="201"/>
      <c r="BM72" s="201"/>
      <c r="BN72" s="201"/>
      <c r="BO72" s="201"/>
      <c r="BP72" s="201"/>
      <c r="BQ72" s="201"/>
      <c r="BR72" s="201"/>
      <c r="BS72" s="201"/>
      <c r="BT72" s="201"/>
      <c r="BU72" s="201"/>
      <c r="BV72" s="201"/>
      <c r="BW72" s="201"/>
      <c r="BX72" s="201"/>
      <c r="BY72" s="201"/>
      <c r="BZ72" s="201"/>
      <c r="CA72" s="201"/>
      <c r="CB72" s="201"/>
      <c r="CD72" s="201"/>
      <c r="CE72" s="201"/>
      <c r="CF72" s="201"/>
      <c r="CG72" s="201"/>
      <c r="CH72" s="201"/>
      <c r="CI72" s="201"/>
      <c r="CJ72" s="201"/>
      <c r="CK72" s="201"/>
      <c r="CL72" s="201"/>
    </row>
    <row r="73" spans="21:90" s="169" customFormat="1" x14ac:dyDescent="0.25">
      <c r="U73" s="201"/>
      <c r="V73" s="201"/>
      <c r="W73" s="201"/>
      <c r="X73" s="201"/>
      <c r="Y73" s="201"/>
      <c r="Z73" s="201"/>
      <c r="AA73" s="201"/>
      <c r="AB73" s="201"/>
      <c r="AC73" s="201"/>
      <c r="AD73" s="201"/>
      <c r="AE73" s="201"/>
      <c r="AF73" s="201"/>
      <c r="AG73" s="201"/>
      <c r="AH73" s="201"/>
      <c r="AI73" s="201"/>
      <c r="AJ73" s="201"/>
      <c r="AK73" s="201"/>
      <c r="AL73" s="201"/>
      <c r="AM73" s="201"/>
      <c r="AN73" s="201"/>
      <c r="AO73" s="201"/>
      <c r="AP73" s="201"/>
      <c r="AQ73" s="201"/>
      <c r="AR73" s="201"/>
      <c r="AS73" s="201"/>
      <c r="AT73" s="201"/>
      <c r="AU73" s="201"/>
      <c r="AV73" s="201"/>
      <c r="AW73" s="201"/>
      <c r="AX73" s="201"/>
      <c r="AY73" s="201"/>
      <c r="AZ73" s="201"/>
      <c r="BA73" s="201"/>
      <c r="BB73" s="201"/>
      <c r="BC73" s="201"/>
      <c r="BD73" s="201"/>
      <c r="BE73" s="201"/>
      <c r="BF73" s="201"/>
      <c r="BG73" s="201"/>
      <c r="BH73" s="201"/>
      <c r="BI73" s="201"/>
      <c r="BJ73" s="201"/>
      <c r="BK73" s="201"/>
      <c r="BL73" s="201"/>
      <c r="BM73" s="201"/>
      <c r="BN73" s="201"/>
      <c r="BO73" s="201"/>
      <c r="BP73" s="201"/>
      <c r="BQ73" s="201"/>
      <c r="BR73" s="201"/>
      <c r="BS73" s="201"/>
      <c r="BT73" s="201"/>
      <c r="BU73" s="201"/>
      <c r="BV73" s="201"/>
      <c r="BW73" s="201"/>
      <c r="BX73" s="201"/>
      <c r="BY73" s="201"/>
      <c r="BZ73" s="201"/>
      <c r="CA73" s="201"/>
      <c r="CB73" s="201"/>
      <c r="CD73" s="201"/>
      <c r="CE73" s="201"/>
      <c r="CF73" s="201"/>
      <c r="CG73" s="201"/>
      <c r="CH73" s="201"/>
      <c r="CI73" s="201"/>
      <c r="CJ73" s="201"/>
      <c r="CK73" s="201"/>
      <c r="CL73" s="201"/>
    </row>
    <row r="74" spans="21:90" s="169" customFormat="1" x14ac:dyDescent="0.25">
      <c r="U74" s="201"/>
      <c r="V74" s="201"/>
      <c r="W74" s="201"/>
      <c r="X74" s="201"/>
      <c r="Y74" s="201"/>
      <c r="Z74" s="201"/>
      <c r="AA74" s="201"/>
      <c r="AB74" s="201"/>
      <c r="AC74" s="201"/>
      <c r="AD74" s="201"/>
      <c r="AE74" s="201"/>
      <c r="AF74" s="201"/>
      <c r="AG74" s="201"/>
      <c r="AH74" s="201"/>
      <c r="AI74" s="201"/>
      <c r="AJ74" s="201"/>
      <c r="AK74" s="201"/>
      <c r="AL74" s="201"/>
      <c r="AM74" s="201"/>
      <c r="AN74" s="201"/>
      <c r="AO74" s="201"/>
      <c r="AP74" s="201"/>
      <c r="AQ74" s="201"/>
      <c r="AR74" s="201"/>
      <c r="AS74" s="201"/>
      <c r="AT74" s="201"/>
      <c r="AU74" s="201"/>
      <c r="AV74" s="201"/>
      <c r="AW74" s="201"/>
      <c r="AX74" s="201"/>
      <c r="AY74" s="201"/>
      <c r="AZ74" s="201"/>
      <c r="BA74" s="201"/>
      <c r="BB74" s="201"/>
      <c r="BC74" s="201"/>
      <c r="BD74" s="201"/>
      <c r="BE74" s="201"/>
      <c r="BF74" s="201"/>
      <c r="BG74" s="201"/>
      <c r="BH74" s="201"/>
      <c r="BI74" s="201"/>
      <c r="BJ74" s="201"/>
      <c r="BK74" s="201"/>
      <c r="BL74" s="201"/>
      <c r="BM74" s="201"/>
      <c r="BN74" s="201"/>
      <c r="BO74" s="201"/>
      <c r="BP74" s="201"/>
      <c r="BQ74" s="201"/>
      <c r="BR74" s="201"/>
      <c r="BS74" s="201"/>
      <c r="BT74" s="201"/>
      <c r="BU74" s="201"/>
      <c r="BV74" s="201"/>
      <c r="BW74" s="201"/>
      <c r="BX74" s="201"/>
      <c r="BY74" s="201"/>
      <c r="BZ74" s="201"/>
      <c r="CA74" s="201"/>
      <c r="CB74" s="201"/>
      <c r="CD74" s="201"/>
      <c r="CE74" s="201"/>
      <c r="CF74" s="201"/>
      <c r="CG74" s="201"/>
      <c r="CH74" s="201"/>
      <c r="CI74" s="201"/>
      <c r="CJ74" s="201"/>
      <c r="CK74" s="201"/>
      <c r="CL74" s="201"/>
    </row>
    <row r="75" spans="21:90" s="169" customFormat="1" x14ac:dyDescent="0.25">
      <c r="U75" s="201"/>
      <c r="V75" s="201"/>
      <c r="W75" s="201"/>
      <c r="X75" s="201"/>
      <c r="Y75" s="201"/>
      <c r="Z75" s="201"/>
      <c r="AA75" s="201"/>
      <c r="AB75" s="201"/>
      <c r="AC75" s="201"/>
      <c r="AD75" s="201"/>
      <c r="AE75" s="201"/>
      <c r="AF75" s="201"/>
      <c r="AG75" s="201"/>
      <c r="AH75" s="201"/>
      <c r="AI75" s="201"/>
      <c r="AJ75" s="201"/>
      <c r="AK75" s="201"/>
      <c r="AL75" s="201"/>
      <c r="AM75" s="201"/>
      <c r="AN75" s="201"/>
      <c r="AO75" s="201"/>
      <c r="AP75" s="201"/>
      <c r="AQ75" s="201"/>
      <c r="AR75" s="201"/>
      <c r="AS75" s="201"/>
      <c r="AT75" s="201"/>
      <c r="AU75" s="201"/>
      <c r="AV75" s="201"/>
      <c r="AW75" s="201"/>
      <c r="AX75" s="201"/>
      <c r="AY75" s="201"/>
      <c r="AZ75" s="201"/>
      <c r="BA75" s="201"/>
      <c r="BB75" s="201"/>
      <c r="BC75" s="201"/>
      <c r="BD75" s="201"/>
      <c r="BE75" s="201"/>
      <c r="BF75" s="201"/>
      <c r="BG75" s="201"/>
      <c r="BH75" s="201"/>
      <c r="BI75" s="201"/>
      <c r="BJ75" s="201"/>
      <c r="BK75" s="201"/>
      <c r="BL75" s="201"/>
      <c r="BM75" s="201"/>
      <c r="BN75" s="201"/>
      <c r="BO75" s="201"/>
      <c r="BP75" s="201"/>
      <c r="BQ75" s="201"/>
      <c r="BR75" s="201"/>
      <c r="BS75" s="201"/>
      <c r="BT75" s="201"/>
      <c r="BU75" s="201"/>
      <c r="BV75" s="201"/>
      <c r="BW75" s="201"/>
      <c r="BX75" s="201"/>
      <c r="BY75" s="201"/>
      <c r="BZ75" s="201"/>
      <c r="CA75" s="201"/>
      <c r="CB75" s="201"/>
      <c r="CD75" s="201"/>
      <c r="CE75" s="201"/>
      <c r="CF75" s="201"/>
      <c r="CG75" s="201"/>
      <c r="CH75" s="201"/>
      <c r="CI75" s="201"/>
      <c r="CJ75" s="201"/>
      <c r="CK75" s="201"/>
      <c r="CL75" s="201"/>
    </row>
    <row r="76" spans="21:90" s="169" customFormat="1" x14ac:dyDescent="0.25">
      <c r="U76" s="201"/>
      <c r="V76" s="201"/>
      <c r="W76" s="201"/>
      <c r="X76" s="201"/>
      <c r="Y76" s="201"/>
      <c r="Z76" s="201"/>
      <c r="AA76" s="201"/>
      <c r="AB76" s="201"/>
      <c r="AC76" s="201"/>
      <c r="AD76" s="201"/>
      <c r="AE76" s="201"/>
      <c r="AF76" s="201"/>
      <c r="AG76" s="201"/>
      <c r="AH76" s="201"/>
      <c r="AI76" s="201"/>
      <c r="AJ76" s="201"/>
      <c r="AK76" s="201"/>
      <c r="AL76" s="201"/>
      <c r="AM76" s="201"/>
      <c r="AN76" s="201"/>
      <c r="AO76" s="201"/>
      <c r="AP76" s="201"/>
      <c r="AQ76" s="201"/>
      <c r="AR76" s="201"/>
      <c r="AS76" s="201"/>
      <c r="AT76" s="201"/>
      <c r="AU76" s="201"/>
      <c r="AV76" s="201"/>
      <c r="AW76" s="201"/>
      <c r="AX76" s="201"/>
      <c r="AY76" s="201"/>
      <c r="AZ76" s="201"/>
      <c r="BA76" s="201"/>
      <c r="BB76" s="201"/>
      <c r="BC76" s="201"/>
      <c r="BD76" s="201"/>
      <c r="BE76" s="201"/>
      <c r="BF76" s="201"/>
      <c r="BG76" s="201"/>
      <c r="BH76" s="201"/>
      <c r="BI76" s="201"/>
      <c r="BJ76" s="201"/>
      <c r="BK76" s="201"/>
      <c r="BL76" s="201"/>
      <c r="BM76" s="201"/>
      <c r="BN76" s="201"/>
      <c r="BO76" s="201"/>
      <c r="BP76" s="201"/>
      <c r="BQ76" s="201"/>
      <c r="BR76" s="201"/>
      <c r="BS76" s="201"/>
      <c r="BT76" s="201"/>
      <c r="BU76" s="201"/>
      <c r="BV76" s="201"/>
      <c r="BW76" s="201"/>
      <c r="BX76" s="201"/>
      <c r="BY76" s="201"/>
      <c r="BZ76" s="201"/>
      <c r="CA76" s="201"/>
      <c r="CB76" s="201"/>
      <c r="CD76" s="201"/>
      <c r="CE76" s="201"/>
      <c r="CF76" s="201"/>
      <c r="CG76" s="201"/>
      <c r="CH76" s="201"/>
      <c r="CI76" s="201"/>
      <c r="CJ76" s="201"/>
      <c r="CK76" s="201"/>
      <c r="CL76" s="201"/>
    </row>
  </sheetData>
  <mergeCells count="145">
    <mergeCell ref="D46:E46"/>
    <mergeCell ref="F46:G46"/>
    <mergeCell ref="H46:I46"/>
    <mergeCell ref="J46:K46"/>
    <mergeCell ref="D47:E47"/>
    <mergeCell ref="F47:G47"/>
    <mergeCell ref="H47:I47"/>
    <mergeCell ref="J47:K47"/>
    <mergeCell ref="D44:E44"/>
    <mergeCell ref="F44:G44"/>
    <mergeCell ref="H44:I44"/>
    <mergeCell ref="J44:K44"/>
    <mergeCell ref="D45:E45"/>
    <mergeCell ref="F45:G45"/>
    <mergeCell ref="H45:I45"/>
    <mergeCell ref="J45:K45"/>
    <mergeCell ref="D42:E42"/>
    <mergeCell ref="F42:G42"/>
    <mergeCell ref="H42:I42"/>
    <mergeCell ref="J42:K42"/>
    <mergeCell ref="D43:E43"/>
    <mergeCell ref="F43:G43"/>
    <mergeCell ref="H43:I43"/>
    <mergeCell ref="J43:K43"/>
    <mergeCell ref="D40:E40"/>
    <mergeCell ref="F40:G40"/>
    <mergeCell ref="H40:I40"/>
    <mergeCell ref="J40:K40"/>
    <mergeCell ref="D41:E41"/>
    <mergeCell ref="F41:G41"/>
    <mergeCell ref="H41:I41"/>
    <mergeCell ref="J41:K41"/>
    <mergeCell ref="D38:E38"/>
    <mergeCell ref="F38:G38"/>
    <mergeCell ref="H38:I38"/>
    <mergeCell ref="J38:K38"/>
    <mergeCell ref="D39:E39"/>
    <mergeCell ref="F39:G39"/>
    <mergeCell ref="H39:I39"/>
    <mergeCell ref="J39:K39"/>
    <mergeCell ref="D36:E36"/>
    <mergeCell ref="F36:G36"/>
    <mergeCell ref="H36:I36"/>
    <mergeCell ref="J36:K36"/>
    <mergeCell ref="D37:E37"/>
    <mergeCell ref="F37:G37"/>
    <mergeCell ref="H37:I37"/>
    <mergeCell ref="J37:K37"/>
    <mergeCell ref="D34:E34"/>
    <mergeCell ref="F34:G34"/>
    <mergeCell ref="H34:I34"/>
    <mergeCell ref="J34:K34"/>
    <mergeCell ref="D35:E35"/>
    <mergeCell ref="F35:G35"/>
    <mergeCell ref="H35:I35"/>
    <mergeCell ref="J35:K35"/>
    <mergeCell ref="D32:E32"/>
    <mergeCell ref="F32:G32"/>
    <mergeCell ref="H32:I32"/>
    <mergeCell ref="J32:K32"/>
    <mergeCell ref="D33:E33"/>
    <mergeCell ref="F33:G33"/>
    <mergeCell ref="H33:I33"/>
    <mergeCell ref="J33:K33"/>
    <mergeCell ref="D30:E30"/>
    <mergeCell ref="F30:G30"/>
    <mergeCell ref="H30:I30"/>
    <mergeCell ref="J30:K30"/>
    <mergeCell ref="D31:E31"/>
    <mergeCell ref="F31:G31"/>
    <mergeCell ref="H31:I31"/>
    <mergeCell ref="J31:K31"/>
    <mergeCell ref="D28:E28"/>
    <mergeCell ref="F28:G28"/>
    <mergeCell ref="H28:I28"/>
    <mergeCell ref="J28:K28"/>
    <mergeCell ref="D29:E29"/>
    <mergeCell ref="F29:G29"/>
    <mergeCell ref="H29:I29"/>
    <mergeCell ref="J29:K29"/>
    <mergeCell ref="D24:E24"/>
    <mergeCell ref="F24:G24"/>
    <mergeCell ref="H24:I24"/>
    <mergeCell ref="J24:K24"/>
    <mergeCell ref="D25:E25"/>
    <mergeCell ref="F25:G25"/>
    <mergeCell ref="H25:I25"/>
    <mergeCell ref="J25:K25"/>
    <mergeCell ref="D22:E22"/>
    <mergeCell ref="F22:G22"/>
    <mergeCell ref="H22:I22"/>
    <mergeCell ref="J22:K22"/>
    <mergeCell ref="D23:E23"/>
    <mergeCell ref="F23:G23"/>
    <mergeCell ref="H23:I23"/>
    <mergeCell ref="J23:K23"/>
    <mergeCell ref="D18:E18"/>
    <mergeCell ref="F18:G18"/>
    <mergeCell ref="H18:I18"/>
    <mergeCell ref="J18:K18"/>
    <mergeCell ref="D20:E20"/>
    <mergeCell ref="F20:G20"/>
    <mergeCell ref="H20:I20"/>
    <mergeCell ref="J20:K20"/>
    <mergeCell ref="D16:E16"/>
    <mergeCell ref="F16:G16"/>
    <mergeCell ref="H16:I16"/>
    <mergeCell ref="J16:K16"/>
    <mergeCell ref="D17:E17"/>
    <mergeCell ref="F17:G17"/>
    <mergeCell ref="H17:I17"/>
    <mergeCell ref="J17:K17"/>
    <mergeCell ref="D14:E14"/>
    <mergeCell ref="F14:G14"/>
    <mergeCell ref="H14:I14"/>
    <mergeCell ref="J14:K14"/>
    <mergeCell ref="D15:E15"/>
    <mergeCell ref="F15:G15"/>
    <mergeCell ref="H15:I15"/>
    <mergeCell ref="J15:K15"/>
    <mergeCell ref="D8:E8"/>
    <mergeCell ref="F8:G8"/>
    <mergeCell ref="H8:I8"/>
    <mergeCell ref="J8:K8"/>
    <mergeCell ref="D9:E9"/>
    <mergeCell ref="F9:G9"/>
    <mergeCell ref="H9:I9"/>
    <mergeCell ref="J9:K9"/>
    <mergeCell ref="D6:E6"/>
    <mergeCell ref="F6:G6"/>
    <mergeCell ref="H6:I6"/>
    <mergeCell ref="J6:K6"/>
    <mergeCell ref="D7:E7"/>
    <mergeCell ref="F7:G7"/>
    <mergeCell ref="H7:I7"/>
    <mergeCell ref="J7:K7"/>
    <mergeCell ref="D1:K1"/>
    <mergeCell ref="D3:E3"/>
    <mergeCell ref="F3:G3"/>
    <mergeCell ref="H3:I3"/>
    <mergeCell ref="J3:K3"/>
    <mergeCell ref="D5:E5"/>
    <mergeCell ref="F5:G5"/>
    <mergeCell ref="H5:I5"/>
    <mergeCell ref="J5:K5"/>
  </mergeCells>
  <dataValidations count="6">
    <dataValidation type="list" allowBlank="1" showInputMessage="1" showErrorMessage="1" sqref="D22:K22" xr:uid="{89698607-5620-4EE6-BE84-CAEC328B3CF2}">
      <formula1>$L$21:$L$23</formula1>
    </dataValidation>
    <dataValidation type="list" allowBlank="1" showInputMessage="1" showErrorMessage="1" sqref="D23:K23" xr:uid="{E8097D63-6DD4-4032-BF13-4ADDBF695F50}">
      <formula1>$L$9:$L$12</formula1>
    </dataValidation>
    <dataValidation type="list" allowBlank="1" showInputMessage="1" showErrorMessage="1" sqref="D18:K18" xr:uid="{B1AF20AA-3A07-4D24-B42A-F21AAF464A0A}">
      <formula1>$L$17:$L$20</formula1>
    </dataValidation>
    <dataValidation type="list" allowBlank="1" showInputMessage="1" showErrorMessage="1" sqref="D16:K17" xr:uid="{3C338F9D-5374-4D73-A44E-D978F7B4279A}">
      <formula1>$L$13:$L$16</formula1>
    </dataValidation>
    <dataValidation type="list" allowBlank="1" showInputMessage="1" showErrorMessage="1" sqref="H13 J13 D13 F13" xr:uid="{02DC2E1A-414D-4CAB-BDB7-87EF98D88878}">
      <formula1>$M$25:$M$41</formula1>
    </dataValidation>
    <dataValidation type="list" allowBlank="1" showInputMessage="1" showErrorMessage="1" sqref="D7:K7" xr:uid="{D8776CF6-9C69-4B0A-9498-AA72554865CB}">
      <formula1>$L$2:$L$9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B16"/>
  <sheetViews>
    <sheetView workbookViewId="0">
      <selection activeCell="B26" sqref="B26"/>
    </sheetView>
  </sheetViews>
  <sheetFormatPr defaultRowHeight="12.75" x14ac:dyDescent="0.2"/>
  <cols>
    <col min="1" max="1" width="10.28515625" customWidth="1"/>
    <col min="2" max="2" width="10.42578125" customWidth="1"/>
    <col min="3" max="26" width="4.7109375" customWidth="1"/>
  </cols>
  <sheetData>
    <row r="1" spans="1:28" ht="18" x14ac:dyDescent="0.25">
      <c r="A1" s="61" t="s">
        <v>81</v>
      </c>
      <c r="B1" s="61"/>
      <c r="C1" s="61"/>
      <c r="D1" s="61"/>
      <c r="E1" s="61"/>
    </row>
    <row r="3" spans="1:28" x14ac:dyDescent="0.2">
      <c r="A3" s="122" t="s">
        <v>72</v>
      </c>
      <c r="B3" s="124"/>
      <c r="C3" s="55" t="s">
        <v>2</v>
      </c>
      <c r="D3" s="56"/>
      <c r="E3" s="56"/>
      <c r="F3" s="55" t="s">
        <v>3</v>
      </c>
      <c r="G3" s="56"/>
      <c r="H3" s="62"/>
      <c r="I3" s="57"/>
      <c r="J3" s="54"/>
      <c r="K3" s="159"/>
      <c r="L3" s="159"/>
      <c r="M3" s="159"/>
      <c r="N3" s="159"/>
      <c r="O3" s="159"/>
      <c r="P3" s="159"/>
      <c r="Q3" s="159"/>
      <c r="R3" s="159"/>
      <c r="S3" s="159"/>
      <c r="T3" s="58"/>
      <c r="U3" s="58"/>
      <c r="V3" s="58"/>
      <c r="W3" s="159"/>
      <c r="X3" s="159"/>
      <c r="Y3" s="159"/>
      <c r="Z3" s="159"/>
      <c r="AA3" s="159"/>
      <c r="AB3" s="159"/>
    </row>
    <row r="4" spans="1:28" ht="18" x14ac:dyDescent="0.25">
      <c r="A4" s="156">
        <f>'Obeh 1'!A6</f>
        <v>0</v>
      </c>
      <c r="B4" s="157"/>
      <c r="C4" s="156" t="str">
        <f>'Obeh 1'!A8</f>
        <v>HS20094</v>
      </c>
      <c r="D4" s="158"/>
      <c r="E4" s="158"/>
      <c r="F4" s="156">
        <f>'Obeh 1'!C8</f>
        <v>0</v>
      </c>
      <c r="G4" s="158"/>
      <c r="H4" s="158"/>
      <c r="I4" s="74"/>
      <c r="J4" s="59"/>
      <c r="K4" s="160"/>
      <c r="L4" s="160"/>
      <c r="M4" s="160"/>
      <c r="N4" s="160"/>
      <c r="O4" s="160"/>
      <c r="P4" s="160"/>
      <c r="Q4" s="160"/>
      <c r="R4" s="160"/>
      <c r="S4" s="160"/>
      <c r="T4" s="59"/>
      <c r="U4" s="59"/>
      <c r="V4" s="59"/>
      <c r="W4" s="161"/>
      <c r="X4" s="161"/>
      <c r="Y4" s="161"/>
      <c r="Z4" s="161"/>
      <c r="AA4" s="160"/>
      <c r="AB4" s="160"/>
    </row>
    <row r="5" spans="1:28" ht="18" x14ac:dyDescent="0.25">
      <c r="A5" s="85"/>
      <c r="B5" s="85"/>
      <c r="C5" s="85"/>
      <c r="D5" s="85"/>
      <c r="E5" s="85"/>
      <c r="F5" s="85"/>
      <c r="G5" s="59"/>
      <c r="H5" s="59"/>
      <c r="I5" s="85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  <c r="W5" s="60"/>
      <c r="X5" s="60"/>
      <c r="Y5" s="60"/>
      <c r="Z5" s="60"/>
      <c r="AA5" s="59"/>
      <c r="AB5" s="59"/>
    </row>
    <row r="7" spans="1:28" ht="15" x14ac:dyDescent="0.25">
      <c r="A7" s="72" t="s">
        <v>5</v>
      </c>
      <c r="B7" s="72" t="s">
        <v>73</v>
      </c>
      <c r="C7" s="63" t="s">
        <v>75</v>
      </c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  <c r="Q7" s="63"/>
      <c r="R7" s="63"/>
      <c r="S7" s="63"/>
      <c r="T7" s="63"/>
      <c r="U7" s="63"/>
      <c r="V7" s="63"/>
      <c r="W7" s="63"/>
      <c r="X7" s="63"/>
      <c r="Y7" s="63"/>
      <c r="Z7" s="73"/>
    </row>
    <row r="8" spans="1:28" ht="15" x14ac:dyDescent="0.25">
      <c r="A8" s="64"/>
      <c r="B8" s="64" t="s">
        <v>74</v>
      </c>
      <c r="C8" s="65" t="str">
        <f>'Obeh 1'!B105</f>
        <v>Mjöldagg</v>
      </c>
      <c r="D8" s="66"/>
      <c r="E8" s="66"/>
      <c r="F8" s="67"/>
      <c r="G8" s="65" t="str">
        <f>'Obeh 1'!B106</f>
        <v>Brunrost</v>
      </c>
      <c r="H8" s="66"/>
      <c r="I8" s="66"/>
      <c r="J8" s="67"/>
      <c r="K8" s="65" t="str">
        <f>'Obeh 1'!$B107</f>
        <v>Gulrost</v>
      </c>
      <c r="L8" s="66"/>
      <c r="M8" s="66"/>
      <c r="N8" s="67"/>
      <c r="O8" s="65" t="str">
        <f>'Obeh 1'!$B108</f>
        <v>Svartpricksjuka</v>
      </c>
      <c r="P8" s="66"/>
      <c r="Q8" s="66"/>
      <c r="R8" s="67"/>
      <c r="S8" s="65" t="str">
        <f>'Obeh 1'!$B109</f>
        <v>DTR</v>
      </c>
      <c r="T8" s="66"/>
      <c r="U8" s="66"/>
      <c r="V8" s="67"/>
      <c r="W8" s="65" t="str">
        <f>'Obeh 1'!$B110</f>
        <v>Andel vissna</v>
      </c>
      <c r="X8" s="66"/>
      <c r="Y8" s="66"/>
      <c r="Z8" s="67"/>
    </row>
    <row r="9" spans="1:28" ht="15" x14ac:dyDescent="0.25">
      <c r="A9" s="64"/>
      <c r="B9" s="64"/>
      <c r="C9" s="65" t="s">
        <v>71</v>
      </c>
      <c r="D9" s="66"/>
      <c r="E9" s="66"/>
      <c r="F9" s="67"/>
      <c r="G9" s="65" t="s">
        <v>71</v>
      </c>
      <c r="H9" s="66"/>
      <c r="I9" s="66"/>
      <c r="J9" s="67"/>
      <c r="K9" s="65" t="s">
        <v>71</v>
      </c>
      <c r="L9" s="66"/>
      <c r="M9" s="66"/>
      <c r="N9" s="67"/>
      <c r="O9" s="65" t="s">
        <v>71</v>
      </c>
      <c r="P9" s="66"/>
      <c r="Q9" s="66"/>
      <c r="R9" s="67"/>
      <c r="S9" s="65" t="s">
        <v>71</v>
      </c>
      <c r="T9" s="66"/>
      <c r="U9" s="66"/>
      <c r="V9" s="67"/>
      <c r="W9" s="65" t="s">
        <v>71</v>
      </c>
      <c r="X9" s="66"/>
      <c r="Y9" s="66"/>
      <c r="Z9" s="67"/>
    </row>
    <row r="10" spans="1:28" ht="15" x14ac:dyDescent="0.25">
      <c r="A10" s="68"/>
      <c r="B10" s="68"/>
      <c r="C10" s="69">
        <v>1</v>
      </c>
      <c r="D10" s="70">
        <v>2</v>
      </c>
      <c r="E10" s="70">
        <v>3</v>
      </c>
      <c r="F10" s="71">
        <v>4</v>
      </c>
      <c r="G10" s="69">
        <v>1</v>
      </c>
      <c r="H10" s="70">
        <v>2</v>
      </c>
      <c r="I10" s="70">
        <v>3</v>
      </c>
      <c r="J10" s="71">
        <v>4</v>
      </c>
      <c r="K10" s="69">
        <v>1</v>
      </c>
      <c r="L10" s="70">
        <v>2</v>
      </c>
      <c r="M10" s="70">
        <v>3</v>
      </c>
      <c r="N10" s="71">
        <v>4</v>
      </c>
      <c r="O10" s="69">
        <v>1</v>
      </c>
      <c r="P10" s="70">
        <v>2</v>
      </c>
      <c r="Q10" s="70">
        <v>3</v>
      </c>
      <c r="R10" s="71">
        <v>4</v>
      </c>
      <c r="S10" s="69">
        <v>1</v>
      </c>
      <c r="T10" s="70">
        <v>2</v>
      </c>
      <c r="U10" s="70">
        <v>3</v>
      </c>
      <c r="V10" s="71">
        <v>4</v>
      </c>
      <c r="W10" s="69">
        <v>1</v>
      </c>
      <c r="X10" s="70">
        <v>2</v>
      </c>
      <c r="Y10" s="70">
        <v>3</v>
      </c>
      <c r="Z10" s="71">
        <v>4</v>
      </c>
    </row>
    <row r="11" spans="1:28" x14ac:dyDescent="0.2">
      <c r="A11" s="75">
        <f>'Obeh 1'!I8</f>
        <v>43956</v>
      </c>
      <c r="B11" s="76">
        <f>'Obeh 1'!F8</f>
        <v>32</v>
      </c>
      <c r="C11" s="77">
        <f>'Obeh 1'!F$105</f>
        <v>0</v>
      </c>
      <c r="D11" s="78">
        <f>'Obeh 1'!G$105</f>
        <v>0</v>
      </c>
      <c r="E11" s="78">
        <f>'Obeh 1'!H$105</f>
        <v>0</v>
      </c>
      <c r="F11" s="79">
        <f>'Obeh 1'!I$105</f>
        <v>0</v>
      </c>
      <c r="G11" s="77">
        <f>'Obeh 1'!F$106</f>
        <v>0</v>
      </c>
      <c r="H11" s="78">
        <f>'Obeh 1'!G$106</f>
        <v>0</v>
      </c>
      <c r="I11" s="78">
        <f>'Obeh 1'!H$106</f>
        <v>0</v>
      </c>
      <c r="J11" s="79">
        <f>'Obeh 1'!I$106</f>
        <v>0</v>
      </c>
      <c r="K11" s="77">
        <f>'Obeh 1'!F$107</f>
        <v>0</v>
      </c>
      <c r="L11" s="78">
        <f>'Obeh 1'!G$107</f>
        <v>0</v>
      </c>
      <c r="M11" s="78">
        <f>'Obeh 1'!H$107</f>
        <v>0</v>
      </c>
      <c r="N11" s="79">
        <f>'Obeh 1'!I$107</f>
        <v>0</v>
      </c>
      <c r="O11" s="77">
        <f>'Obeh 1'!F$108</f>
        <v>0</v>
      </c>
      <c r="P11" s="78">
        <f>'Obeh 1'!G$108</f>
        <v>0</v>
      </c>
      <c r="Q11" s="78">
        <f>'Obeh 1'!H$108</f>
        <v>0</v>
      </c>
      <c r="R11" s="79">
        <f>'Obeh 1'!I$108</f>
        <v>0</v>
      </c>
      <c r="S11" s="77">
        <f>'Obeh 1'!F$109</f>
        <v>0</v>
      </c>
      <c r="T11" s="78">
        <f>'Obeh 1'!G$109</f>
        <v>0</v>
      </c>
      <c r="U11" s="78">
        <f>'Obeh 1'!H$109</f>
        <v>0</v>
      </c>
      <c r="V11" s="79">
        <f>'Obeh 1'!I$109</f>
        <v>0</v>
      </c>
      <c r="W11" s="86" t="e">
        <f>'Obeh 1'!F$110</f>
        <v>#DIV/0!</v>
      </c>
      <c r="X11" s="87" t="e">
        <f>'Obeh 1'!G$110</f>
        <v>#DIV/0!</v>
      </c>
      <c r="Y11" s="87" t="e">
        <f>'Obeh 1'!H$110</f>
        <v>#DIV/0!</v>
      </c>
      <c r="Z11" s="90" t="e">
        <f>'Obeh 1'!I$110</f>
        <v>#DIV/0!</v>
      </c>
    </row>
    <row r="12" spans="1:28" x14ac:dyDescent="0.2">
      <c r="A12" s="75" t="str">
        <f>'Obeh 2'!I8</f>
        <v>2020-05-20</v>
      </c>
      <c r="B12" s="76">
        <f>'Obeh 2'!F8</f>
        <v>41</v>
      </c>
      <c r="C12" s="77">
        <f>'Obeh 2'!F$105</f>
        <v>0</v>
      </c>
      <c r="D12" s="78">
        <f>'Obeh 2'!G$105</f>
        <v>0</v>
      </c>
      <c r="E12" s="78">
        <f>'Obeh 2'!H$105</f>
        <v>0</v>
      </c>
      <c r="F12" s="79">
        <f>'Obeh 2'!I$105</f>
        <v>2.5000000000000001E-3</v>
      </c>
      <c r="G12" s="77">
        <f>'Obeh 2'!F$106</f>
        <v>0</v>
      </c>
      <c r="H12" s="78">
        <f>'Obeh 2'!G$106</f>
        <v>0</v>
      </c>
      <c r="I12" s="78">
        <f>'Obeh 2'!H$106</f>
        <v>0</v>
      </c>
      <c r="J12" s="79">
        <f>'Obeh 2'!I$106</f>
        <v>0</v>
      </c>
      <c r="K12" s="77">
        <f>'Obeh 2'!F$107</f>
        <v>0</v>
      </c>
      <c r="L12" s="78">
        <f>'Obeh 2'!G$107</f>
        <v>0</v>
      </c>
      <c r="M12" s="78">
        <f>'Obeh 2'!H$107</f>
        <v>0</v>
      </c>
      <c r="N12" s="79">
        <f>'Obeh 2'!I$107</f>
        <v>0</v>
      </c>
      <c r="O12" s="77">
        <f>'Obeh 2'!F$108</f>
        <v>0</v>
      </c>
      <c r="P12" s="78">
        <f>'Obeh 2'!G$108</f>
        <v>0</v>
      </c>
      <c r="Q12" s="78">
        <f>'Obeh 2'!H$108</f>
        <v>0</v>
      </c>
      <c r="R12" s="79">
        <f>'Obeh 2'!I$108</f>
        <v>0</v>
      </c>
      <c r="S12" s="77">
        <f>'Obeh 2'!F$109</f>
        <v>0</v>
      </c>
      <c r="T12" s="78">
        <f>'Obeh 2'!G$109</f>
        <v>0</v>
      </c>
      <c r="U12" s="78">
        <f>'Obeh 2'!H$109</f>
        <v>0</v>
      </c>
      <c r="V12" s="79">
        <f>'Obeh 2'!I$109</f>
        <v>0</v>
      </c>
      <c r="W12" s="86" t="e">
        <f>'Obeh 2'!F$110</f>
        <v>#DIV/0!</v>
      </c>
      <c r="X12" s="87" t="e">
        <f>'Obeh 2'!G$110</f>
        <v>#DIV/0!</v>
      </c>
      <c r="Y12" s="87" t="e">
        <f>'Obeh 2'!H$110</f>
        <v>#DIV/0!</v>
      </c>
      <c r="Z12" s="90" t="e">
        <f>'Obeh 2'!I$110</f>
        <v>#DIV/0!</v>
      </c>
    </row>
    <row r="13" spans="1:28" x14ac:dyDescent="0.2">
      <c r="A13" s="75">
        <f>'Obeh 3'!I8</f>
        <v>43985</v>
      </c>
      <c r="B13" s="76">
        <f>'Obeh 3'!F8</f>
        <v>59</v>
      </c>
      <c r="C13" s="77">
        <f>'Obeh 3'!F$105</f>
        <v>0</v>
      </c>
      <c r="D13" s="78">
        <f>'Obeh 3'!G$105</f>
        <v>7.4999999999999997E-3</v>
      </c>
      <c r="E13" s="78">
        <f>'Obeh 3'!H$105</f>
        <v>7.4999999999999997E-3</v>
      </c>
      <c r="F13" s="79">
        <f>'Obeh 3'!I$105</f>
        <v>0</v>
      </c>
      <c r="G13" s="77">
        <f>'Obeh 3'!F$106</f>
        <v>0</v>
      </c>
      <c r="H13" s="78">
        <f>'Obeh 3'!G$106</f>
        <v>0</v>
      </c>
      <c r="I13" s="78">
        <f>'Obeh 3'!H$106</f>
        <v>0</v>
      </c>
      <c r="J13" s="79">
        <f>'Obeh 3'!I$106</f>
        <v>0</v>
      </c>
      <c r="K13" s="77">
        <f>'Obeh 3'!F$107</f>
        <v>0</v>
      </c>
      <c r="L13" s="78">
        <f>'Obeh 3'!G$107</f>
        <v>0</v>
      </c>
      <c r="M13" s="78">
        <f>'Obeh 3'!H$107</f>
        <v>0</v>
      </c>
      <c r="N13" s="79">
        <f>'Obeh 3'!I$107</f>
        <v>0</v>
      </c>
      <c r="O13" s="77">
        <f>'Obeh 3'!F$108</f>
        <v>0</v>
      </c>
      <c r="P13" s="78">
        <f>'Obeh 3'!G$108</f>
        <v>0</v>
      </c>
      <c r="Q13" s="78">
        <f>'Obeh 3'!H$108</f>
        <v>2.75E-2</v>
      </c>
      <c r="R13" s="79">
        <f>'Obeh 3'!I$108</f>
        <v>1.2500000000000001E-2</v>
      </c>
      <c r="S13" s="77">
        <f>'Obeh 3'!F$109</f>
        <v>0</v>
      </c>
      <c r="T13" s="78">
        <f>'Obeh 3'!G$109</f>
        <v>0</v>
      </c>
      <c r="U13" s="78">
        <f>'Obeh 3'!H$109</f>
        <v>0</v>
      </c>
      <c r="V13" s="79">
        <f>'Obeh 3'!I$109</f>
        <v>0</v>
      </c>
      <c r="W13" s="86" t="e">
        <f>'Obeh 3'!F$110</f>
        <v>#DIV/0!</v>
      </c>
      <c r="X13" s="87" t="e">
        <f>'Obeh 3'!G$110</f>
        <v>#DIV/0!</v>
      </c>
      <c r="Y13" s="87" t="e">
        <f>'Obeh 3'!H$110</f>
        <v>#DIV/0!</v>
      </c>
      <c r="Z13" s="90" t="e">
        <f>'Obeh 3'!I$110</f>
        <v>#DIV/0!</v>
      </c>
    </row>
    <row r="14" spans="1:28" x14ac:dyDescent="0.2">
      <c r="A14" s="75" t="e">
        <f>#REF!</f>
        <v>#REF!</v>
      </c>
      <c r="B14" s="76" t="e">
        <f>#REF!</f>
        <v>#REF!</v>
      </c>
      <c r="C14" s="77" t="e">
        <f>#REF!</f>
        <v>#REF!</v>
      </c>
      <c r="D14" s="78" t="e">
        <f>#REF!</f>
        <v>#REF!</v>
      </c>
      <c r="E14" s="78" t="e">
        <f>#REF!</f>
        <v>#REF!</v>
      </c>
      <c r="F14" s="79" t="e">
        <f>#REF!</f>
        <v>#REF!</v>
      </c>
      <c r="G14" s="77" t="e">
        <f>#REF!</f>
        <v>#REF!</v>
      </c>
      <c r="H14" s="78" t="e">
        <f>#REF!</f>
        <v>#REF!</v>
      </c>
      <c r="I14" s="78" t="e">
        <f>#REF!</f>
        <v>#REF!</v>
      </c>
      <c r="J14" s="79" t="e">
        <f>#REF!</f>
        <v>#REF!</v>
      </c>
      <c r="K14" s="77" t="e">
        <f>#REF!</f>
        <v>#REF!</v>
      </c>
      <c r="L14" s="78" t="e">
        <f>#REF!</f>
        <v>#REF!</v>
      </c>
      <c r="M14" s="78" t="e">
        <f>#REF!</f>
        <v>#REF!</v>
      </c>
      <c r="N14" s="79" t="e">
        <f>#REF!</f>
        <v>#REF!</v>
      </c>
      <c r="O14" s="77" t="e">
        <f>#REF!</f>
        <v>#REF!</v>
      </c>
      <c r="P14" s="78" t="e">
        <f>#REF!</f>
        <v>#REF!</v>
      </c>
      <c r="Q14" s="78" t="e">
        <f>#REF!</f>
        <v>#REF!</v>
      </c>
      <c r="R14" s="79" t="e">
        <f>#REF!</f>
        <v>#REF!</v>
      </c>
      <c r="S14" s="77" t="e">
        <f>#REF!</f>
        <v>#REF!</v>
      </c>
      <c r="T14" s="78" t="e">
        <f>#REF!</f>
        <v>#REF!</v>
      </c>
      <c r="U14" s="78" t="e">
        <f>#REF!</f>
        <v>#REF!</v>
      </c>
      <c r="V14" s="79" t="e">
        <f>#REF!</f>
        <v>#REF!</v>
      </c>
      <c r="W14" s="86" t="e">
        <f>#REF!</f>
        <v>#REF!</v>
      </c>
      <c r="X14" s="87" t="e">
        <f>#REF!</f>
        <v>#REF!</v>
      </c>
      <c r="Y14" s="87" t="e">
        <f>#REF!</f>
        <v>#REF!</v>
      </c>
      <c r="Z14" s="90" t="e">
        <f>#REF!</f>
        <v>#REF!</v>
      </c>
    </row>
    <row r="15" spans="1:28" x14ac:dyDescent="0.2">
      <c r="A15" s="75" t="e">
        <f>#REF!</f>
        <v>#REF!</v>
      </c>
      <c r="B15" s="76" t="e">
        <f>#REF!</f>
        <v>#REF!</v>
      </c>
      <c r="C15" s="77" t="e">
        <f>#REF!</f>
        <v>#REF!</v>
      </c>
      <c r="D15" s="78" t="e">
        <f>#REF!</f>
        <v>#REF!</v>
      </c>
      <c r="E15" s="78" t="e">
        <f>#REF!</f>
        <v>#REF!</v>
      </c>
      <c r="F15" s="79" t="e">
        <f>#REF!</f>
        <v>#REF!</v>
      </c>
      <c r="G15" s="77" t="e">
        <f>#REF!</f>
        <v>#REF!</v>
      </c>
      <c r="H15" s="78" t="e">
        <f>#REF!</f>
        <v>#REF!</v>
      </c>
      <c r="I15" s="78" t="e">
        <f>#REF!</f>
        <v>#REF!</v>
      </c>
      <c r="J15" s="79" t="e">
        <f>#REF!</f>
        <v>#REF!</v>
      </c>
      <c r="K15" s="77" t="e">
        <f>#REF!</f>
        <v>#REF!</v>
      </c>
      <c r="L15" s="78" t="e">
        <f>#REF!</f>
        <v>#REF!</v>
      </c>
      <c r="M15" s="78" t="e">
        <f>#REF!</f>
        <v>#REF!</v>
      </c>
      <c r="N15" s="79" t="e">
        <f>#REF!</f>
        <v>#REF!</v>
      </c>
      <c r="O15" s="77" t="e">
        <f>#REF!</f>
        <v>#REF!</v>
      </c>
      <c r="P15" s="78" t="e">
        <f>#REF!</f>
        <v>#REF!</v>
      </c>
      <c r="Q15" s="78" t="e">
        <f>#REF!</f>
        <v>#REF!</v>
      </c>
      <c r="R15" s="79" t="e">
        <f>#REF!</f>
        <v>#REF!</v>
      </c>
      <c r="S15" s="77" t="e">
        <f>#REF!</f>
        <v>#REF!</v>
      </c>
      <c r="T15" s="78" t="e">
        <f>#REF!</f>
        <v>#REF!</v>
      </c>
      <c r="U15" s="78" t="e">
        <f>#REF!</f>
        <v>#REF!</v>
      </c>
      <c r="V15" s="79" t="e">
        <f>#REF!</f>
        <v>#REF!</v>
      </c>
      <c r="W15" s="86" t="e">
        <f>#REF!</f>
        <v>#REF!</v>
      </c>
      <c r="X15" s="87" t="e">
        <f>#REF!</f>
        <v>#REF!</v>
      </c>
      <c r="Y15" s="87" t="e">
        <f>#REF!</f>
        <v>#REF!</v>
      </c>
      <c r="Z15" s="90" t="e">
        <f>#REF!</f>
        <v>#REF!</v>
      </c>
    </row>
    <row r="16" spans="1:28" x14ac:dyDescent="0.2">
      <c r="A16" s="80" t="e">
        <f>#REF!</f>
        <v>#REF!</v>
      </c>
      <c r="B16" s="81" t="e">
        <f>#REF!</f>
        <v>#REF!</v>
      </c>
      <c r="C16" s="82" t="e">
        <f>#REF!</f>
        <v>#REF!</v>
      </c>
      <c r="D16" s="83" t="e">
        <f>#REF!</f>
        <v>#REF!</v>
      </c>
      <c r="E16" s="83" t="e">
        <f>#REF!</f>
        <v>#REF!</v>
      </c>
      <c r="F16" s="84" t="e">
        <f>#REF!</f>
        <v>#REF!</v>
      </c>
      <c r="G16" s="82" t="e">
        <f>#REF!</f>
        <v>#REF!</v>
      </c>
      <c r="H16" s="83" t="e">
        <f>#REF!</f>
        <v>#REF!</v>
      </c>
      <c r="I16" s="83" t="e">
        <f>#REF!</f>
        <v>#REF!</v>
      </c>
      <c r="J16" s="84" t="e">
        <f>#REF!</f>
        <v>#REF!</v>
      </c>
      <c r="K16" s="82" t="e">
        <f>#REF!</f>
        <v>#REF!</v>
      </c>
      <c r="L16" s="83" t="e">
        <f>#REF!</f>
        <v>#REF!</v>
      </c>
      <c r="M16" s="83" t="e">
        <f>#REF!</f>
        <v>#REF!</v>
      </c>
      <c r="N16" s="84" t="e">
        <f>#REF!</f>
        <v>#REF!</v>
      </c>
      <c r="O16" s="82" t="e">
        <f>#REF!</f>
        <v>#REF!</v>
      </c>
      <c r="P16" s="83" t="e">
        <f>#REF!</f>
        <v>#REF!</v>
      </c>
      <c r="Q16" s="83" t="e">
        <f>#REF!</f>
        <v>#REF!</v>
      </c>
      <c r="R16" s="84" t="e">
        <f>#REF!</f>
        <v>#REF!</v>
      </c>
      <c r="S16" s="82" t="e">
        <f>#REF!</f>
        <v>#REF!</v>
      </c>
      <c r="T16" s="83" t="e">
        <f>#REF!</f>
        <v>#REF!</v>
      </c>
      <c r="U16" s="83" t="e">
        <f>#REF!</f>
        <v>#REF!</v>
      </c>
      <c r="V16" s="84" t="e">
        <f>#REF!</f>
        <v>#REF!</v>
      </c>
      <c r="W16" s="89" t="e">
        <f>#REF!</f>
        <v>#REF!</v>
      </c>
      <c r="X16" s="88" t="e">
        <f>#REF!</f>
        <v>#REF!</v>
      </c>
      <c r="Y16" s="88" t="e">
        <f>#REF!</f>
        <v>#REF!</v>
      </c>
      <c r="Z16" s="91" t="e">
        <f>#REF!</f>
        <v>#REF!</v>
      </c>
    </row>
  </sheetData>
  <mergeCells count="10">
    <mergeCell ref="A4:B4"/>
    <mergeCell ref="C4:E4"/>
    <mergeCell ref="K3:S3"/>
    <mergeCell ref="W3:Z3"/>
    <mergeCell ref="AA3:AB3"/>
    <mergeCell ref="K4:S4"/>
    <mergeCell ref="W4:Z4"/>
    <mergeCell ref="AA4:AB4"/>
    <mergeCell ref="A3:B3"/>
    <mergeCell ref="F4:H4"/>
  </mergeCells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877BB8A33FF274D8B7DA6CED0BF81A8" ma:contentTypeVersion="11" ma:contentTypeDescription="Skapa ett nytt dokument." ma:contentTypeScope="" ma:versionID="c4ca0aeb9ea43e126bd37a81f5ac1297">
  <xsd:schema xmlns:xsd="http://www.w3.org/2001/XMLSchema" xmlns:xs="http://www.w3.org/2001/XMLSchema" xmlns:p="http://schemas.microsoft.com/office/2006/metadata/properties" xmlns:ns3="4c7ae486-0037-4dec-abb7-8ab30705ba63" xmlns:ns4="aa2e25f8-a74d-4f23-ba54-bbe1cab05638" targetNamespace="http://schemas.microsoft.com/office/2006/metadata/properties" ma:root="true" ma:fieldsID="0880b0ebdf15ec3ea0b529c93453ecf9" ns3:_="" ns4:_="">
    <xsd:import namespace="4c7ae486-0037-4dec-abb7-8ab30705ba63"/>
    <xsd:import namespace="aa2e25f8-a74d-4f23-ba54-bbe1cab0563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7ae486-0037-4dec-abb7-8ab30705ba6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2e25f8-a74d-4f23-ba54-bbe1cab0563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Delar tips,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FA65F45-67B1-46EC-A41B-ED1EE7B15962}">
  <ds:schemaRefs>
    <ds:schemaRef ds:uri="http://purl.org/dc/elements/1.1/"/>
    <ds:schemaRef ds:uri="http://schemas.microsoft.com/office/infopath/2007/PartnerControls"/>
    <ds:schemaRef ds:uri="http://purl.org/dc/terms/"/>
    <ds:schemaRef ds:uri="http://schemas.microsoft.com/office/2006/documentManagement/types"/>
    <ds:schemaRef ds:uri="http://purl.org/dc/dcmitype/"/>
    <ds:schemaRef ds:uri="4c7ae486-0037-4dec-abb7-8ab30705ba63"/>
    <ds:schemaRef ds:uri="http://schemas.openxmlformats.org/package/2006/metadata/core-properties"/>
    <ds:schemaRef ds:uri="aa2e25f8-a74d-4f23-ba54-bbe1cab05638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CFB68D84-8887-4A95-B4C1-8750F50750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7ae486-0037-4dec-abb7-8ab30705ba63"/>
    <ds:schemaRef ds:uri="aa2e25f8-a74d-4f23-ba54-bbe1cab0563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F5C3D5B-2DE2-4DEC-BCD8-6E169D4F87C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7</vt:i4>
      </vt:variant>
    </vt:vector>
  </HeadingPairs>
  <TitlesOfParts>
    <vt:vector size="7" baseType="lpstr">
      <vt:lpstr>Blad2</vt:lpstr>
      <vt:lpstr>Instruktion</vt:lpstr>
      <vt:lpstr>Obeh 1</vt:lpstr>
      <vt:lpstr>Obeh 2</vt:lpstr>
      <vt:lpstr>Obeh 3</vt:lpstr>
      <vt:lpstr>Sprutjournal</vt:lpstr>
      <vt:lpstr>Samtliga graderingar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Torbjörn Ewaldz</dc:creator>
  <cp:lastModifiedBy>Helena Håkansson</cp:lastModifiedBy>
  <cp:lastPrinted>2015-01-29T14:34:34Z</cp:lastPrinted>
  <dcterms:created xsi:type="dcterms:W3CDTF">2011-02-20T08:51:56Z</dcterms:created>
  <dcterms:modified xsi:type="dcterms:W3CDTF">2020-06-09T09:10:27Z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0x0101001877BB8A33FF274D8B7DA6CED0BF81A8</vt:lpwstr>
  </property>
</Properties>
</file>